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<sst xmlns="http://schemas.openxmlformats.org/spreadsheetml/2006/main" count="88" uniqueCount="53">
  <si>
    <t xml:space="preserve">                         Информация ГКП на праве хозяйственного ведения "Өскемен Водоканал" акимата города Усть-Каменогорска о ходе исполнения инвестиционной программы </t>
  </si>
  <si>
    <t>Вид деятельности: оказание услуг водоснабжения и водоотведения</t>
  </si>
  <si>
    <t>Информация о реализации инвестиционной программы в разрезе источников финансирования, тыс. тенге</t>
  </si>
  <si>
    <t>№ п/п</t>
  </si>
  <si>
    <t xml:space="preserve">Наименование мероприятий </t>
  </si>
  <si>
    <t>Количество в натуральных показателях</t>
  </si>
  <si>
    <t>Сумма инвестиционной программы, тыс.тенге</t>
  </si>
  <si>
    <t>Собственные средства</t>
  </si>
  <si>
    <t>Заемные средства</t>
  </si>
  <si>
    <t>Бюджетные средства</t>
  </si>
  <si>
    <t>Нерегулиру-емая (иная) деятельность</t>
  </si>
  <si>
    <t>план</t>
  </si>
  <si>
    <t>факт</t>
  </si>
  <si>
    <t>отклоне-ние</t>
  </si>
  <si>
    <t>причины отклонения</t>
  </si>
  <si>
    <t>откло-нение</t>
  </si>
  <si>
    <t>шт.</t>
  </si>
  <si>
    <t>-</t>
  </si>
  <si>
    <t xml:space="preserve">Приобретение и монтаж запорной арматуры на сетях и объектах водоснабжения </t>
  </si>
  <si>
    <t xml:space="preserve">Реконструкция сетей водоснабжения </t>
  </si>
  <si>
    <t>км.</t>
  </si>
  <si>
    <t>объект</t>
  </si>
  <si>
    <t>Замена запорной арматуры на объектах водоотведения</t>
  </si>
  <si>
    <t>Реконструкция сетей канализации</t>
  </si>
  <si>
    <t>Ремонт системы вентиляции КНС</t>
  </si>
  <si>
    <t xml:space="preserve">Обновление техники и оборудования </t>
  </si>
  <si>
    <t>ед.</t>
  </si>
  <si>
    <t>в т. ч.: водоснабжение</t>
  </si>
  <si>
    <t xml:space="preserve">             водоотведение</t>
  </si>
  <si>
    <t>Ремонт ограждений водозаборов</t>
  </si>
  <si>
    <t>Единицы измерения (для натураль-ных показате-лей)</t>
  </si>
  <si>
    <t>факт (ожидаемо)</t>
  </si>
  <si>
    <t xml:space="preserve">причины </t>
  </si>
  <si>
    <t>Итого</t>
  </si>
  <si>
    <t>Реконструкция КНС-30 и КНС-31 (контракт №2)</t>
  </si>
  <si>
    <t>Реализация инвестиционных проектов по программе кредитования ЕБРР</t>
  </si>
  <si>
    <t>Капитальный ремонт отводящих и подводящих лотков очистных сооружений</t>
  </si>
  <si>
    <t>В связи с отсутствием средств реализация мероприятия планируется в следующем периоде</t>
  </si>
  <si>
    <t>за 5 месяцев 2020 года (оперативно)</t>
  </si>
  <si>
    <t>Программы утверждены приказом Департамента Комитета РК по регулированию естественных монополий и защите конкуренции Министерства национальной экономики по ВКО от  31.05.2020г. № 60-ОД (на период с 01.06.2015г. по 31.12.2020г., с корректировкой №5).</t>
  </si>
  <si>
    <t>Замена насосного оборудования на водозаборах «Аблакетский», о.Казачий, п. Самсоновка, в/з "Элеваторный"</t>
  </si>
  <si>
    <t>закуп и установка нового оборудования</t>
  </si>
  <si>
    <t>Начало работ по проекту "Ремонт ограждений водозабора "Элеваторный"</t>
  </si>
  <si>
    <t>Установка ранее закупленного оборудования</t>
  </si>
  <si>
    <t>Приобретение оборудования для поиска потерь воды в системе водоснабжения и учета подаваемой воды</t>
  </si>
  <si>
    <t>Окончание работ по мероприятию "Реконструкция сетей водоснабжения п.Шмелев Лог" завершены в 2019 году</t>
  </si>
  <si>
    <t>Замена оборудования на 15 канализационных насосных станциях</t>
  </si>
  <si>
    <t>Начало реализации проекта "Ремонт канализационного напорного коллектора от КНС 31 и самотечного коллектора к КНС 31"</t>
  </si>
  <si>
    <t>В мае 2020 года произведен закуп аварийно-ремонтной машины</t>
  </si>
  <si>
    <t>Итого за 5 месяцев 2020 года</t>
  </si>
  <si>
    <t>Возврат кредитных средств на реализацию проектов по реконструкции водозабора "Октябрьский" и КНС № 30, 31</t>
  </si>
  <si>
    <t>тыс.тенге</t>
  </si>
  <si>
    <t>Реконструкция Октябрьского водозабора (контракт №1)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</si>
</sst>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1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2" fontId="2" fillId="0" borderId="0" xfId="0" applyNumberFormat="1" applyFont="1" applyAlignment="1">
      <alignment horizontal="center" vertical="center" wrapText="1"/>
    </xf>
    <xf numFmtId="172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72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2" fontId="2" fillId="0" borderId="0" xfId="0" applyNumberFormat="1" applyFont="1" applyFill="1" applyAlignment="1">
      <alignment horizontal="center" vertical="center" wrapText="1"/>
    </xf>
    <xf numFmtId="9" fontId="2" fillId="0" borderId="0" xfId="55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zoomScale="80" zoomScaleNormal="80" zoomScalePageLayoutView="0" workbookViewId="0" topLeftCell="A1">
      <selection activeCell="F24" sqref="F24"/>
    </sheetView>
  </sheetViews>
  <sheetFormatPr defaultColWidth="9.00390625" defaultRowHeight="12.75"/>
  <cols>
    <col min="1" max="1" width="4.75390625" style="3" customWidth="1"/>
    <col min="2" max="2" width="44.625" style="3" customWidth="1"/>
    <col min="3" max="3" width="11.25390625" style="3" customWidth="1"/>
    <col min="4" max="4" width="16.125" style="3" customWidth="1"/>
    <col min="5" max="5" width="15.125" style="3" customWidth="1"/>
    <col min="6" max="7" width="12.125" style="3" customWidth="1"/>
    <col min="8" max="9" width="12.25390625" style="3" customWidth="1"/>
    <col min="10" max="10" width="11.25390625" style="3" customWidth="1"/>
    <col min="11" max="11" width="42.25390625" style="3" customWidth="1"/>
    <col min="12" max="12" width="10.375" style="3" customWidth="1"/>
    <col min="13" max="13" width="11.75390625" style="3" customWidth="1"/>
    <col min="14" max="14" width="7.125" style="3" customWidth="1"/>
    <col min="15" max="15" width="13.375" style="3" customWidth="1"/>
    <col min="16" max="16" width="6.625" style="3" customWidth="1"/>
    <col min="17" max="17" width="6.25390625" style="3" customWidth="1"/>
    <col min="18" max="18" width="6.125" style="3" customWidth="1"/>
    <col min="19" max="19" width="7.125" style="3" customWidth="1"/>
    <col min="20" max="16384" width="9.125" style="3" customWidth="1"/>
  </cols>
  <sheetData>
    <row r="1" spans="1:25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>
      <c r="A2" s="2"/>
      <c r="B2" s="2"/>
      <c r="C2" s="2"/>
      <c r="E2" s="2"/>
      <c r="F2" s="1" t="s">
        <v>38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21.75" customHeight="1">
      <c r="A5" s="2" t="s">
        <v>39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7" spans="1:19" ht="13.5" customHeight="1">
      <c r="A7" s="18" t="s">
        <v>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s="6" customFormat="1" ht="69.75" customHeight="1">
      <c r="A8" s="18" t="s">
        <v>3</v>
      </c>
      <c r="B8" s="18" t="s">
        <v>4</v>
      </c>
      <c r="C8" s="18" t="s">
        <v>30</v>
      </c>
      <c r="D8" s="18" t="s">
        <v>5</v>
      </c>
      <c r="E8" s="18"/>
      <c r="F8" s="18" t="s">
        <v>6</v>
      </c>
      <c r="G8" s="18"/>
      <c r="H8" s="18" t="s">
        <v>7</v>
      </c>
      <c r="I8" s="18"/>
      <c r="J8" s="18"/>
      <c r="K8" s="18"/>
      <c r="L8" s="18" t="s">
        <v>8</v>
      </c>
      <c r="M8" s="18"/>
      <c r="N8" s="18"/>
      <c r="O8" s="18"/>
      <c r="P8" s="18" t="s">
        <v>9</v>
      </c>
      <c r="Q8" s="18"/>
      <c r="R8" s="18" t="s">
        <v>10</v>
      </c>
      <c r="S8" s="18"/>
    </row>
    <row r="9" spans="1:19" s="6" customFormat="1" ht="36.75" customHeight="1">
      <c r="A9" s="18"/>
      <c r="B9" s="18"/>
      <c r="C9" s="18"/>
      <c r="D9" s="5" t="s">
        <v>11</v>
      </c>
      <c r="E9" s="5" t="s">
        <v>12</v>
      </c>
      <c r="F9" s="5" t="s">
        <v>11</v>
      </c>
      <c r="G9" s="5" t="s">
        <v>31</v>
      </c>
      <c r="H9" s="5" t="s">
        <v>11</v>
      </c>
      <c r="I9" s="5" t="s">
        <v>31</v>
      </c>
      <c r="J9" s="5" t="s">
        <v>13</v>
      </c>
      <c r="K9" s="5" t="s">
        <v>14</v>
      </c>
      <c r="L9" s="5" t="s">
        <v>11</v>
      </c>
      <c r="M9" s="5" t="s">
        <v>12</v>
      </c>
      <c r="N9" s="5" t="s">
        <v>15</v>
      </c>
      <c r="O9" s="5" t="s">
        <v>32</v>
      </c>
      <c r="P9" s="5" t="s">
        <v>11</v>
      </c>
      <c r="Q9" s="5" t="s">
        <v>12</v>
      </c>
      <c r="R9" s="5" t="s">
        <v>11</v>
      </c>
      <c r="S9" s="5" t="s">
        <v>12</v>
      </c>
    </row>
    <row r="10" spans="1:19" s="6" customFormat="1" ht="38.25">
      <c r="A10" s="5">
        <v>1</v>
      </c>
      <c r="B10" s="19" t="s">
        <v>40</v>
      </c>
      <c r="C10" s="5" t="s">
        <v>21</v>
      </c>
      <c r="D10" s="13">
        <v>1</v>
      </c>
      <c r="E10" s="13">
        <v>0</v>
      </c>
      <c r="F10" s="16">
        <v>3029.3</v>
      </c>
      <c r="G10" s="8">
        <v>12776.6</v>
      </c>
      <c r="H10" s="8">
        <f aca="true" t="shared" si="0" ref="H10:I21">F10</f>
        <v>3029.3</v>
      </c>
      <c r="I10" s="8">
        <f>G10</f>
        <v>12776.6</v>
      </c>
      <c r="J10" s="8">
        <f aca="true" t="shared" si="1" ref="J10:J24">I10-H10</f>
        <v>9747.3</v>
      </c>
      <c r="K10" s="16" t="s">
        <v>41</v>
      </c>
      <c r="L10" s="8" t="s">
        <v>17</v>
      </c>
      <c r="M10" s="8" t="s">
        <v>17</v>
      </c>
      <c r="N10" s="8" t="s">
        <v>17</v>
      </c>
      <c r="O10" s="8" t="s">
        <v>17</v>
      </c>
      <c r="P10" s="8" t="s">
        <v>17</v>
      </c>
      <c r="Q10" s="8" t="s">
        <v>17</v>
      </c>
      <c r="R10" s="8" t="s">
        <v>17</v>
      </c>
      <c r="S10" s="8" t="s">
        <v>17</v>
      </c>
    </row>
    <row r="11" spans="1:19" s="6" customFormat="1" ht="30">
      <c r="A11" s="5">
        <v>2</v>
      </c>
      <c r="B11" s="7" t="s">
        <v>29</v>
      </c>
      <c r="C11" s="5" t="s">
        <v>20</v>
      </c>
      <c r="D11" s="13">
        <v>0.6</v>
      </c>
      <c r="E11" s="13">
        <v>0</v>
      </c>
      <c r="F11" s="16">
        <v>110194.7</v>
      </c>
      <c r="G11" s="8">
        <v>36416.8</v>
      </c>
      <c r="H11" s="8">
        <f t="shared" si="0"/>
        <v>110194.7</v>
      </c>
      <c r="I11" s="8">
        <f>G11</f>
        <v>36416.8</v>
      </c>
      <c r="J11" s="8">
        <f>I11-H11</f>
        <v>-73777.9</v>
      </c>
      <c r="K11" s="8" t="s">
        <v>42</v>
      </c>
      <c r="L11" s="8"/>
      <c r="M11" s="8"/>
      <c r="N11" s="8"/>
      <c r="O11" s="8"/>
      <c r="P11" s="8"/>
      <c r="Q11" s="8"/>
      <c r="R11" s="8"/>
      <c r="S11" s="8"/>
    </row>
    <row r="12" spans="1:19" s="6" customFormat="1" ht="30">
      <c r="A12" s="5">
        <v>3</v>
      </c>
      <c r="B12" s="7" t="s">
        <v>18</v>
      </c>
      <c r="C12" s="5" t="s">
        <v>16</v>
      </c>
      <c r="D12" s="13">
        <v>0</v>
      </c>
      <c r="E12" s="13">
        <v>88</v>
      </c>
      <c r="F12" s="16">
        <v>5696.5</v>
      </c>
      <c r="G12" s="8">
        <v>6186.5</v>
      </c>
      <c r="H12" s="8">
        <f t="shared" si="0"/>
        <v>5696.5</v>
      </c>
      <c r="I12" s="8">
        <f t="shared" si="0"/>
        <v>6186.5</v>
      </c>
      <c r="J12" s="8">
        <f t="shared" si="1"/>
        <v>490</v>
      </c>
      <c r="K12" s="8" t="s">
        <v>43</v>
      </c>
      <c r="L12" s="8" t="s">
        <v>17</v>
      </c>
      <c r="M12" s="8" t="s">
        <v>17</v>
      </c>
      <c r="N12" s="8" t="s">
        <v>17</v>
      </c>
      <c r="O12" s="8" t="s">
        <v>17</v>
      </c>
      <c r="P12" s="8" t="s">
        <v>17</v>
      </c>
      <c r="Q12" s="8" t="s">
        <v>17</v>
      </c>
      <c r="R12" s="8" t="s">
        <v>17</v>
      </c>
      <c r="S12" s="8" t="s">
        <v>17</v>
      </c>
    </row>
    <row r="13" spans="1:19" s="21" customFormat="1" ht="45">
      <c r="A13" s="13">
        <v>4</v>
      </c>
      <c r="B13" s="20" t="s">
        <v>44</v>
      </c>
      <c r="C13" s="13" t="s">
        <v>21</v>
      </c>
      <c r="D13" s="13">
        <v>25</v>
      </c>
      <c r="E13" s="13">
        <v>0</v>
      </c>
      <c r="F13" s="16">
        <v>3415.5</v>
      </c>
      <c r="G13" s="16">
        <v>0</v>
      </c>
      <c r="H13" s="16">
        <f>F13</f>
        <v>3415.5</v>
      </c>
      <c r="I13" s="16">
        <f>G13</f>
        <v>0</v>
      </c>
      <c r="J13" s="16">
        <f>I13-H13</f>
        <v>-3415.5</v>
      </c>
      <c r="K13" s="16" t="s">
        <v>37</v>
      </c>
      <c r="L13" s="16"/>
      <c r="M13" s="16"/>
      <c r="N13" s="16"/>
      <c r="O13" s="16"/>
      <c r="P13" s="16"/>
      <c r="Q13" s="16"/>
      <c r="R13" s="16"/>
      <c r="S13" s="16"/>
    </row>
    <row r="14" spans="1:19" s="21" customFormat="1" ht="45">
      <c r="A14" s="13">
        <v>5</v>
      </c>
      <c r="B14" s="20" t="s">
        <v>19</v>
      </c>
      <c r="C14" s="13" t="s">
        <v>20</v>
      </c>
      <c r="D14" s="17">
        <v>6.1</v>
      </c>
      <c r="E14" s="13">
        <v>0</v>
      </c>
      <c r="F14" s="16">
        <v>393527.3</v>
      </c>
      <c r="G14" s="16">
        <v>3415.9</v>
      </c>
      <c r="H14" s="16">
        <f t="shared" si="0"/>
        <v>393527.3</v>
      </c>
      <c r="I14" s="16">
        <f t="shared" si="0"/>
        <v>3415.9</v>
      </c>
      <c r="J14" s="16">
        <f t="shared" si="1"/>
        <v>-390111.39999999997</v>
      </c>
      <c r="K14" s="16" t="s">
        <v>45</v>
      </c>
      <c r="L14" s="16"/>
      <c r="M14" s="16"/>
      <c r="N14" s="16"/>
      <c r="O14" s="16"/>
      <c r="P14" s="16"/>
      <c r="Q14" s="16"/>
      <c r="R14" s="16"/>
      <c r="S14" s="16"/>
    </row>
    <row r="15" spans="1:19" s="21" customFormat="1" ht="30">
      <c r="A15" s="13">
        <v>6</v>
      </c>
      <c r="B15" s="20" t="s">
        <v>46</v>
      </c>
      <c r="C15" s="13" t="s">
        <v>16</v>
      </c>
      <c r="D15" s="13">
        <v>0</v>
      </c>
      <c r="E15" s="13">
        <v>0</v>
      </c>
      <c r="F15" s="16">
        <v>0</v>
      </c>
      <c r="G15" s="16">
        <v>493</v>
      </c>
      <c r="H15" s="16">
        <f>F15</f>
        <v>0</v>
      </c>
      <c r="I15" s="16">
        <f t="shared" si="0"/>
        <v>493</v>
      </c>
      <c r="J15" s="16">
        <f>I15-H15</f>
        <v>493</v>
      </c>
      <c r="K15" s="16" t="s">
        <v>43</v>
      </c>
      <c r="L15" s="16"/>
      <c r="M15" s="16"/>
      <c r="N15" s="16"/>
      <c r="O15" s="16"/>
      <c r="P15" s="16"/>
      <c r="Q15" s="16"/>
      <c r="R15" s="16"/>
      <c r="S15" s="16"/>
    </row>
    <row r="16" spans="1:19" s="21" customFormat="1" ht="45">
      <c r="A16" s="13">
        <v>7</v>
      </c>
      <c r="B16" s="20" t="s">
        <v>22</v>
      </c>
      <c r="C16" s="13" t="s">
        <v>16</v>
      </c>
      <c r="D16" s="13">
        <v>35</v>
      </c>
      <c r="E16" s="13">
        <v>13</v>
      </c>
      <c r="F16" s="16">
        <v>13791.3</v>
      </c>
      <c r="G16" s="16">
        <v>679.4</v>
      </c>
      <c r="H16" s="16">
        <f aca="true" t="shared" si="2" ref="H16:H21">F16</f>
        <v>13791.3</v>
      </c>
      <c r="I16" s="16">
        <f t="shared" si="0"/>
        <v>679.4</v>
      </c>
      <c r="J16" s="16">
        <f t="shared" si="1"/>
        <v>-13111.9</v>
      </c>
      <c r="K16" s="16" t="s">
        <v>37</v>
      </c>
      <c r="L16" s="16"/>
      <c r="M16" s="16"/>
      <c r="N16" s="16"/>
      <c r="O16" s="16"/>
      <c r="P16" s="16"/>
      <c r="Q16" s="16"/>
      <c r="R16" s="16"/>
      <c r="S16" s="16"/>
    </row>
    <row r="17" spans="1:19" s="21" customFormat="1" ht="45">
      <c r="A17" s="13">
        <v>8</v>
      </c>
      <c r="B17" s="20" t="s">
        <v>36</v>
      </c>
      <c r="C17" s="13" t="s">
        <v>21</v>
      </c>
      <c r="D17" s="13">
        <v>0</v>
      </c>
      <c r="E17" s="13">
        <v>0</v>
      </c>
      <c r="F17" s="16">
        <v>136148.8</v>
      </c>
      <c r="G17" s="16">
        <v>25781.1</v>
      </c>
      <c r="H17" s="16">
        <f t="shared" si="2"/>
        <v>136148.8</v>
      </c>
      <c r="I17" s="16">
        <f t="shared" si="0"/>
        <v>25781.1</v>
      </c>
      <c r="J17" s="16">
        <f t="shared" si="1"/>
        <v>-110367.69999999998</v>
      </c>
      <c r="K17" s="16" t="s">
        <v>37</v>
      </c>
      <c r="L17" s="16"/>
      <c r="M17" s="16"/>
      <c r="N17" s="16"/>
      <c r="O17" s="16"/>
      <c r="P17" s="16"/>
      <c r="Q17" s="16"/>
      <c r="R17" s="16"/>
      <c r="S17" s="16"/>
    </row>
    <row r="18" spans="1:19" s="21" customFormat="1" ht="60">
      <c r="A18" s="13">
        <v>9</v>
      </c>
      <c r="B18" s="20" t="s">
        <v>23</v>
      </c>
      <c r="C18" s="13" t="s">
        <v>20</v>
      </c>
      <c r="D18" s="13">
        <v>0</v>
      </c>
      <c r="E18" s="13">
        <v>2.016</v>
      </c>
      <c r="F18" s="16">
        <v>0</v>
      </c>
      <c r="G18" s="16">
        <v>104083.1</v>
      </c>
      <c r="H18" s="16">
        <f t="shared" si="2"/>
        <v>0</v>
      </c>
      <c r="I18" s="16">
        <f t="shared" si="0"/>
        <v>104083.1</v>
      </c>
      <c r="J18" s="16">
        <f t="shared" si="1"/>
        <v>104083.1</v>
      </c>
      <c r="K18" s="16" t="s">
        <v>47</v>
      </c>
      <c r="L18" s="16"/>
      <c r="M18" s="16"/>
      <c r="N18" s="16"/>
      <c r="O18" s="16"/>
      <c r="P18" s="16"/>
      <c r="Q18" s="16"/>
      <c r="R18" s="16"/>
      <c r="S18" s="16"/>
    </row>
    <row r="19" spans="1:19" s="21" customFormat="1" ht="45">
      <c r="A19" s="13">
        <v>10</v>
      </c>
      <c r="B19" s="20" t="s">
        <v>24</v>
      </c>
      <c r="C19" s="13" t="s">
        <v>21</v>
      </c>
      <c r="D19" s="13">
        <v>3</v>
      </c>
      <c r="E19" s="13">
        <v>0</v>
      </c>
      <c r="F19" s="16">
        <v>31386.6</v>
      </c>
      <c r="G19" s="16">
        <v>202.7</v>
      </c>
      <c r="H19" s="16">
        <f t="shared" si="2"/>
        <v>31386.6</v>
      </c>
      <c r="I19" s="16">
        <f t="shared" si="0"/>
        <v>202.7</v>
      </c>
      <c r="J19" s="16">
        <f t="shared" si="1"/>
        <v>-31183.899999999998</v>
      </c>
      <c r="K19" s="16" t="s">
        <v>37</v>
      </c>
      <c r="L19" s="16"/>
      <c r="M19" s="16"/>
      <c r="N19" s="16"/>
      <c r="O19" s="16"/>
      <c r="P19" s="16"/>
      <c r="Q19" s="16"/>
      <c r="R19" s="16"/>
      <c r="S19" s="16"/>
    </row>
    <row r="20" spans="1:19" s="21" customFormat="1" ht="33" customHeight="1">
      <c r="A20" s="13">
        <v>11</v>
      </c>
      <c r="B20" s="20" t="s">
        <v>25</v>
      </c>
      <c r="C20" s="13" t="s">
        <v>26</v>
      </c>
      <c r="D20" s="13">
        <v>1</v>
      </c>
      <c r="E20" s="13">
        <v>1</v>
      </c>
      <c r="F20" s="16">
        <v>24000</v>
      </c>
      <c r="G20" s="16">
        <v>24012.6</v>
      </c>
      <c r="H20" s="16">
        <f t="shared" si="2"/>
        <v>24000</v>
      </c>
      <c r="I20" s="16">
        <f t="shared" si="0"/>
        <v>24012.6</v>
      </c>
      <c r="J20" s="16">
        <f t="shared" si="1"/>
        <v>12.599999999998545</v>
      </c>
      <c r="K20" s="16" t="s">
        <v>48</v>
      </c>
      <c r="L20" s="16"/>
      <c r="M20" s="16"/>
      <c r="N20" s="16"/>
      <c r="O20" s="16"/>
      <c r="P20" s="16"/>
      <c r="Q20" s="16"/>
      <c r="R20" s="16"/>
      <c r="S20" s="16"/>
    </row>
    <row r="21" spans="1:19" s="21" customFormat="1" ht="45">
      <c r="A21" s="13">
        <v>12</v>
      </c>
      <c r="B21" s="20" t="s">
        <v>50</v>
      </c>
      <c r="C21" s="13" t="s">
        <v>51</v>
      </c>
      <c r="D21" s="13"/>
      <c r="E21" s="13"/>
      <c r="F21" s="16">
        <v>78955.3</v>
      </c>
      <c r="G21" s="16">
        <v>78955.3</v>
      </c>
      <c r="H21" s="16">
        <f t="shared" si="2"/>
        <v>78955.3</v>
      </c>
      <c r="I21" s="16">
        <f t="shared" si="0"/>
        <v>78955.3</v>
      </c>
      <c r="J21" s="16">
        <f t="shared" si="1"/>
        <v>0</v>
      </c>
      <c r="K21" s="16"/>
      <c r="L21" s="16"/>
      <c r="M21" s="16"/>
      <c r="N21" s="16"/>
      <c r="O21" s="16"/>
      <c r="P21" s="16"/>
      <c r="Q21" s="16"/>
      <c r="R21" s="16"/>
      <c r="S21" s="16"/>
    </row>
    <row r="22" spans="1:19" s="25" customFormat="1" ht="14.25">
      <c r="A22" s="22"/>
      <c r="B22" s="23" t="s">
        <v>49</v>
      </c>
      <c r="C22" s="22"/>
      <c r="D22" s="22"/>
      <c r="E22" s="22"/>
      <c r="F22" s="24">
        <f>SUM(F10:F21)</f>
        <v>800145.2999999999</v>
      </c>
      <c r="G22" s="24">
        <f>SUM(G10:G21)</f>
        <v>293003.00000000006</v>
      </c>
      <c r="H22" s="24">
        <f>SUM(H10:H21)</f>
        <v>800145.2999999999</v>
      </c>
      <c r="I22" s="24">
        <f>SUM(I10:I21)</f>
        <v>293003.00000000006</v>
      </c>
      <c r="J22" s="24">
        <f>SUM(J10:J21)</f>
        <v>-507142.30000000005</v>
      </c>
      <c r="K22" s="24"/>
      <c r="L22" s="24"/>
      <c r="M22" s="24"/>
      <c r="N22" s="24"/>
      <c r="O22" s="24"/>
      <c r="P22" s="24"/>
      <c r="Q22" s="24"/>
      <c r="R22" s="24"/>
      <c r="S22" s="24"/>
    </row>
    <row r="23" spans="1:19" s="21" customFormat="1" ht="15">
      <c r="A23" s="13"/>
      <c r="B23" s="14" t="s">
        <v>27</v>
      </c>
      <c r="C23" s="13"/>
      <c r="D23" s="13"/>
      <c r="E23" s="13"/>
      <c r="F23" s="16">
        <f>F10+F11+F12+F14+F20*0.492+F13+41846.3</f>
        <v>569517.6000000001</v>
      </c>
      <c r="G23" s="16">
        <f>G10+G11+G12+G14+G20*0.492+G13+41846.3</f>
        <v>112456.29920000001</v>
      </c>
      <c r="H23" s="16">
        <f>H10+H11+H12+H14+H20*0.492+H13+41846.3</f>
        <v>569517.6000000001</v>
      </c>
      <c r="I23" s="16">
        <f>I10+I11+I12+I14+I20*0.492+I13+41846.3</f>
        <v>112456.29920000001</v>
      </c>
      <c r="J23" s="16">
        <f t="shared" si="1"/>
        <v>-457061.3008000001</v>
      </c>
      <c r="K23" s="16"/>
      <c r="L23" s="16"/>
      <c r="M23" s="16"/>
      <c r="N23" s="16"/>
      <c r="O23" s="16"/>
      <c r="P23" s="16"/>
      <c r="Q23" s="16"/>
      <c r="R23" s="16"/>
      <c r="S23" s="16"/>
    </row>
    <row r="24" spans="1:19" s="21" customFormat="1" ht="15">
      <c r="A24" s="13"/>
      <c r="B24" s="14" t="s">
        <v>28</v>
      </c>
      <c r="C24" s="13"/>
      <c r="D24" s="13"/>
      <c r="E24" s="13"/>
      <c r="F24" s="16">
        <f>F16+F18+F19+F20*0.508+F17+F15+37109</f>
        <v>230627.69999999998</v>
      </c>
      <c r="G24" s="16">
        <f>G16+G18+G19+G20*0.508+G17+G15+37109</f>
        <v>180546.7008</v>
      </c>
      <c r="H24" s="16">
        <f>H16+H18+H19+H20*0.508+H17+H15+37109</f>
        <v>230627.69999999998</v>
      </c>
      <c r="I24" s="16">
        <f>I16+I18+I19+I20*0.508+I17+I15+37109</f>
        <v>180546.7008</v>
      </c>
      <c r="J24" s="16">
        <f t="shared" si="1"/>
        <v>-50080.99919999999</v>
      </c>
      <c r="K24" s="16"/>
      <c r="L24" s="16"/>
      <c r="M24" s="16"/>
      <c r="N24" s="16"/>
      <c r="O24" s="16"/>
      <c r="P24" s="16"/>
      <c r="Q24" s="16"/>
      <c r="R24" s="16"/>
      <c r="S24" s="16"/>
    </row>
    <row r="25" spans="1:19" s="21" customFormat="1" ht="15">
      <c r="A25" s="26"/>
      <c r="B25" s="15"/>
      <c r="C25" s="26"/>
      <c r="D25" s="26"/>
      <c r="E25" s="26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</row>
    <row r="26" spans="2:19" s="21" customFormat="1" ht="15">
      <c r="B26" s="28"/>
      <c r="F26" s="29"/>
      <c r="G26" s="30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</row>
    <row r="27" spans="2:19" s="21" customFormat="1" ht="15">
      <c r="B27" s="31" t="s">
        <v>35</v>
      </c>
      <c r="F27" s="29"/>
      <c r="G27" s="30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2:19" s="21" customFormat="1" ht="15">
      <c r="B28" s="28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 s="21" customFormat="1" ht="30">
      <c r="A29" s="13">
        <v>1</v>
      </c>
      <c r="B29" s="20" t="s">
        <v>52</v>
      </c>
      <c r="C29" s="32"/>
      <c r="D29" s="33"/>
      <c r="E29" s="34"/>
      <c r="F29" s="16">
        <v>0</v>
      </c>
      <c r="G29" s="16">
        <v>0</v>
      </c>
      <c r="H29" s="16"/>
      <c r="I29" s="16"/>
      <c r="J29" s="16"/>
      <c r="K29" s="16"/>
      <c r="L29" s="16">
        <f>F29</f>
        <v>0</v>
      </c>
      <c r="M29" s="16">
        <f>G29</f>
        <v>0</v>
      </c>
      <c r="N29" s="16"/>
      <c r="O29" s="16"/>
      <c r="P29" s="16"/>
      <c r="Q29" s="16"/>
      <c r="R29" s="16"/>
      <c r="S29" s="16"/>
    </row>
    <row r="30" spans="1:19" s="21" customFormat="1" ht="30">
      <c r="A30" s="13">
        <v>2</v>
      </c>
      <c r="B30" s="20" t="s">
        <v>34</v>
      </c>
      <c r="C30" s="32"/>
      <c r="D30" s="33"/>
      <c r="E30" s="34"/>
      <c r="F30" s="16">
        <v>0</v>
      </c>
      <c r="G30" s="16">
        <v>0</v>
      </c>
      <c r="H30" s="16"/>
      <c r="I30" s="16"/>
      <c r="J30" s="16"/>
      <c r="K30" s="16"/>
      <c r="L30" s="16">
        <f>F30</f>
        <v>0</v>
      </c>
      <c r="M30" s="16">
        <f>G30</f>
        <v>0</v>
      </c>
      <c r="N30" s="16"/>
      <c r="O30" s="16"/>
      <c r="P30" s="16"/>
      <c r="Q30" s="16"/>
      <c r="R30" s="16"/>
      <c r="S30" s="16"/>
    </row>
    <row r="31" spans="1:19" s="25" customFormat="1" ht="14.25">
      <c r="A31" s="22"/>
      <c r="B31" s="35" t="s">
        <v>33</v>
      </c>
      <c r="C31" s="36"/>
      <c r="D31" s="37"/>
      <c r="E31" s="38"/>
      <c r="F31" s="24">
        <f>SUM(F29:F30)</f>
        <v>0</v>
      </c>
      <c r="G31" s="24">
        <f>SUM(G29:G30)</f>
        <v>0</v>
      </c>
      <c r="H31" s="24"/>
      <c r="I31" s="24"/>
      <c r="J31" s="24"/>
      <c r="K31" s="24"/>
      <c r="L31" s="24">
        <f>L30</f>
        <v>0</v>
      </c>
      <c r="M31" s="24">
        <f>M30</f>
        <v>0</v>
      </c>
      <c r="N31" s="24"/>
      <c r="O31" s="24"/>
      <c r="P31" s="24"/>
      <c r="Q31" s="24"/>
      <c r="R31" s="24"/>
      <c r="S31" s="24"/>
    </row>
    <row r="32" spans="2:19" s="6" customFormat="1" ht="15">
      <c r="B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2:19" s="6" customFormat="1" ht="15">
      <c r="B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2:19" s="6" customFormat="1" ht="15">
      <c r="B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2:19" s="6" customFormat="1" ht="15">
      <c r="B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2:19" s="6" customFormat="1" ht="15">
      <c r="B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2:19" s="6" customFormat="1" ht="15">
      <c r="B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2:19" s="6" customFormat="1" ht="15">
      <c r="B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2:19" s="6" customFormat="1" ht="15">
      <c r="B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2:19" s="6" customFormat="1" ht="15">
      <c r="B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2:19" s="6" customFormat="1" ht="15">
      <c r="B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2:19" s="6" customFormat="1" ht="15">
      <c r="B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6:19" s="6" customFormat="1" ht="15"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6:19" s="6" customFormat="1" ht="15"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6:19" s="6" customFormat="1" ht="15"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6:19" s="6" customFormat="1" ht="15"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6:19" s="6" customFormat="1" ht="15"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6:19" s="6" customFormat="1" ht="15"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6:19" s="6" customFormat="1" ht="15"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6:19" s="6" customFormat="1" ht="15"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6:19" s="6" customFormat="1" ht="15"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6:19" s="6" customFormat="1" ht="15"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6:19" ht="15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6:19" ht="15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6:19" ht="15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6:19" ht="15"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6:19" ht="15"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</sheetData>
  <sheetProtection/>
  <mergeCells count="13">
    <mergeCell ref="C30:E30"/>
    <mergeCell ref="C31:E31"/>
    <mergeCell ref="C29:E29"/>
    <mergeCell ref="A7:S7"/>
    <mergeCell ref="A8:A9"/>
    <mergeCell ref="B8:B9"/>
    <mergeCell ref="C8:C9"/>
    <mergeCell ref="D8:E8"/>
    <mergeCell ref="F8:G8"/>
    <mergeCell ref="H8:K8"/>
    <mergeCell ref="L8:O8"/>
    <mergeCell ref="P8:Q8"/>
    <mergeCell ref="R8:S8"/>
  </mergeCells>
  <printOptions/>
  <pageMargins left="0" right="0" top="0.7874015748031497" bottom="0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6" sqref="C4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Пасечникова</dc:creator>
  <cp:keywords/>
  <dc:description/>
  <cp:lastModifiedBy>PEO1</cp:lastModifiedBy>
  <cp:lastPrinted>2019-06-14T08:17:02Z</cp:lastPrinted>
  <dcterms:created xsi:type="dcterms:W3CDTF">2016-06-15T05:55:27Z</dcterms:created>
  <dcterms:modified xsi:type="dcterms:W3CDTF">2020-06-16T11:47:28Z</dcterms:modified>
  <cp:category/>
  <cp:version/>
  <cp:contentType/>
  <cp:contentStatus/>
</cp:coreProperties>
</file>