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8" i="1"/>
  <c r="F39"/>
  <c r="F40"/>
  <c r="F41"/>
  <c r="F42"/>
  <c r="F43"/>
  <c r="D79" l="1"/>
  <c r="D81"/>
  <c r="E72"/>
  <c r="D72"/>
  <c r="E70"/>
  <c r="E66"/>
  <c r="D66"/>
  <c r="D54"/>
  <c r="E54"/>
  <c r="F65"/>
  <c r="F45"/>
  <c r="F46"/>
  <c r="F47"/>
  <c r="F48"/>
  <c r="F49"/>
  <c r="F36"/>
  <c r="F27"/>
  <c r="F28"/>
  <c r="F29"/>
  <c r="F30"/>
  <c r="F31"/>
  <c r="F32"/>
  <c r="F33"/>
  <c r="F34"/>
  <c r="E11" l="1"/>
  <c r="D11"/>
  <c r="F101" l="1"/>
  <c r="F100"/>
  <c r="F99"/>
  <c r="F98"/>
  <c r="F97"/>
  <c r="F96"/>
  <c r="E95"/>
  <c r="F94"/>
  <c r="F93"/>
  <c r="F92"/>
  <c r="F91"/>
  <c r="F90"/>
  <c r="F89"/>
  <c r="F88"/>
  <c r="F87"/>
  <c r="F86"/>
  <c r="F85"/>
  <c r="F84"/>
  <c r="F83"/>
  <c r="E81"/>
  <c r="F80"/>
  <c r="E79"/>
  <c r="F78"/>
  <c r="F77"/>
  <c r="F76"/>
  <c r="F75"/>
  <c r="F74"/>
  <c r="F73"/>
  <c r="F72"/>
  <c r="F71"/>
  <c r="F69"/>
  <c r="F68"/>
  <c r="F67"/>
  <c r="F66"/>
  <c r="F64"/>
  <c r="F63"/>
  <c r="F62"/>
  <c r="F61"/>
  <c r="F60"/>
  <c r="F59"/>
  <c r="F58"/>
  <c r="F57"/>
  <c r="F56"/>
  <c r="F55"/>
  <c r="F53"/>
  <c r="F52"/>
  <c r="F51"/>
  <c r="F44"/>
  <c r="F37"/>
  <c r="F35"/>
  <c r="F25"/>
  <c r="F24"/>
  <c r="F23"/>
  <c r="F22"/>
  <c r="F21"/>
  <c r="F20"/>
  <c r="F19"/>
  <c r="F18"/>
  <c r="F17"/>
  <c r="F16"/>
  <c r="F15"/>
  <c r="F14"/>
  <c r="F13"/>
  <c r="F12"/>
  <c r="F11"/>
  <c r="D70" l="1"/>
  <c r="F70" s="1"/>
  <c r="F79"/>
  <c r="F81"/>
  <c r="D95"/>
  <c r="F95" s="1"/>
  <c r="F54"/>
</calcChain>
</file>

<file path=xl/sharedStrings.xml><?xml version="1.0" encoding="utf-8"?>
<sst xmlns="http://schemas.openxmlformats.org/spreadsheetml/2006/main" count="322" uniqueCount="194">
  <si>
    <t>№</t>
  </si>
  <si>
    <t>Предусмотрено в</t>
  </si>
  <si>
    <t xml:space="preserve">Факт за  </t>
  </si>
  <si>
    <t>Отклонения</t>
  </si>
  <si>
    <t>п/п</t>
  </si>
  <si>
    <t xml:space="preserve">     Наименование показателей  тарифной  сметы* </t>
  </si>
  <si>
    <t xml:space="preserve">Единица     </t>
  </si>
  <si>
    <t>тарифной смете на</t>
  </si>
  <si>
    <t>%</t>
  </si>
  <si>
    <t>Причины</t>
  </si>
  <si>
    <t xml:space="preserve">измерения </t>
  </si>
  <si>
    <t>5.</t>
  </si>
  <si>
    <t>тыс.тенге</t>
  </si>
  <si>
    <t>5.1.</t>
  </si>
  <si>
    <t>5.2.</t>
  </si>
  <si>
    <t xml:space="preserve">            услуги по поверке средств измерений</t>
  </si>
  <si>
    <t>округление затрат</t>
  </si>
  <si>
    <t>5.3.</t>
  </si>
  <si>
    <t xml:space="preserve">            разработка и согласование разрешени на водопользование</t>
  </si>
  <si>
    <t>5.4.</t>
  </si>
  <si>
    <t>5.5.</t>
  </si>
  <si>
    <t xml:space="preserve">            инвентаризация источников выбросов и разработка проекта номативов ПДВ</t>
  </si>
  <si>
    <t>5.6.</t>
  </si>
  <si>
    <t xml:space="preserve">            разработка и согласование рабочих программ качества производимой продукции</t>
  </si>
  <si>
    <t>5.7.</t>
  </si>
  <si>
    <t xml:space="preserve">            вывоз и захоронение илистых отходов</t>
  </si>
  <si>
    <t>5.8.</t>
  </si>
  <si>
    <t xml:space="preserve">            тех. обслуживание и перезарядка огнетушителей</t>
  </si>
  <si>
    <t>5.9.</t>
  </si>
  <si>
    <t xml:space="preserve">            испытание страховочного инвентаря</t>
  </si>
  <si>
    <t xml:space="preserve">перерасход связан с увеличением стоимости работ и увеличением количества страховочного инвентаря </t>
  </si>
  <si>
    <t>5.10.</t>
  </si>
  <si>
    <t xml:space="preserve">            проверка эффективности систем вентиляции</t>
  </si>
  <si>
    <t>5.11.</t>
  </si>
  <si>
    <t>5.12.</t>
  </si>
  <si>
    <t>5.13.</t>
  </si>
  <si>
    <t xml:space="preserve">            услуги по сбору и хранению ртутьсодержащих ламп</t>
  </si>
  <si>
    <t>5.14.</t>
  </si>
  <si>
    <t xml:space="preserve">            услуги по хлорированию воды и стоков</t>
  </si>
  <si>
    <t>5.15.</t>
  </si>
  <si>
    <t xml:space="preserve">            тех.обслуживание хлораторных и электролизных установок</t>
  </si>
  <si>
    <t>5.16.</t>
  </si>
  <si>
    <t xml:space="preserve">            составление паспортов на пыле улавливающие установки</t>
  </si>
  <si>
    <t>5.17.</t>
  </si>
  <si>
    <t xml:space="preserve">            исследование качества питьевой воды</t>
  </si>
  <si>
    <t>5.18.</t>
  </si>
  <si>
    <t xml:space="preserve">            экспертные заключения</t>
  </si>
  <si>
    <t xml:space="preserve">            разработка нормативов обращения с отходами</t>
  </si>
  <si>
    <t xml:space="preserve">            разработка рабочих програм на водозаборы</t>
  </si>
  <si>
    <t xml:space="preserve">            геологические работы к подсчету запасов подземных вод на водозаборах :</t>
  </si>
  <si>
    <t xml:space="preserve">            приобретение информации по характеру стока р.Иртыш</t>
  </si>
  <si>
    <t>затраты не были запланированы</t>
  </si>
  <si>
    <t xml:space="preserve">            составление отчета с подсчетом запасов подземных вод и утверждение в ГКЗ</t>
  </si>
  <si>
    <t>перенесение услуг на более поздний срок</t>
  </si>
  <si>
    <t xml:space="preserve">               землеустроительные работы</t>
  </si>
  <si>
    <t xml:space="preserve">               топогеодезические работы</t>
  </si>
  <si>
    <t xml:space="preserve">            корректировка нормативов сброса стоков в систему канализации</t>
  </si>
  <si>
    <t xml:space="preserve">            инспекционная проверка проведения работ по аккредитации</t>
  </si>
  <si>
    <t xml:space="preserve">            Инвентаризация маслосодержащего электрооборудования</t>
  </si>
  <si>
    <t xml:space="preserve">            аттестация рабочих мест</t>
  </si>
  <si>
    <t xml:space="preserve">            оформление продления Контракта на добычу подземных вод по водозаборам</t>
  </si>
  <si>
    <t xml:space="preserve">            Разработка и внедрение технологий обезвоживания и обеззараживания осадков</t>
  </si>
  <si>
    <t xml:space="preserve">            услуги экспертизы</t>
  </si>
  <si>
    <t xml:space="preserve">            инвентаризация и составление паспортов парниковых газов</t>
  </si>
  <si>
    <t xml:space="preserve">            услуги утилизации</t>
  </si>
  <si>
    <t xml:space="preserve">            Разработка ТЭО и ПСД</t>
  </si>
  <si>
    <t xml:space="preserve">            Разработка и согласование проекта нормативов ПДС</t>
  </si>
  <si>
    <t xml:space="preserve">            метрологическая экспертиза МВИ на хромотографе</t>
  </si>
  <si>
    <t xml:space="preserve">            Обслуживание системы "Мокрый барьер"</t>
  </si>
  <si>
    <t>5.37.</t>
  </si>
  <si>
    <t xml:space="preserve">            энергоаудит</t>
  </si>
  <si>
    <t>5.21.</t>
  </si>
  <si>
    <t xml:space="preserve">            анализ воздействия п\п на окружающую среду</t>
  </si>
  <si>
    <t>6.</t>
  </si>
  <si>
    <t>увеличение количества командировок, связанных с повышением квалификации</t>
  </si>
  <si>
    <t>7.2.</t>
  </si>
  <si>
    <t xml:space="preserve">            Налоги</t>
  </si>
  <si>
    <t>7.2.1.</t>
  </si>
  <si>
    <t xml:space="preserve">               имущественный налог</t>
  </si>
  <si>
    <t>7.2.2.</t>
  </si>
  <si>
    <t xml:space="preserve">               земельный налог</t>
  </si>
  <si>
    <t>7.2.3.</t>
  </si>
  <si>
    <t xml:space="preserve">               налог на транспорт</t>
  </si>
  <si>
    <t>7.3.</t>
  </si>
  <si>
    <t xml:space="preserve">            Оплата работ и услуг сторонними организациями :</t>
  </si>
  <si>
    <t>7.3.1.</t>
  </si>
  <si>
    <t xml:space="preserve">               сан.очистка и дезинфикация</t>
  </si>
  <si>
    <t>7.4.</t>
  </si>
  <si>
    <t xml:space="preserve">            Расходы подлежащие лимитированию :</t>
  </si>
  <si>
    <t>7.4.2.</t>
  </si>
  <si>
    <t xml:space="preserve">               подписка на периодическую печать</t>
  </si>
  <si>
    <t xml:space="preserve">               содержание служебного транспорта</t>
  </si>
  <si>
    <t>увеличение затрат на оплату труда в связи с оплатой сверхурочной работы и работы в выходные и праздничные дни</t>
  </si>
  <si>
    <t>7.4.3.</t>
  </si>
  <si>
    <t xml:space="preserve">               связь</t>
  </si>
  <si>
    <t>политика предприятия по сокращению затрат на связь</t>
  </si>
  <si>
    <t>7.4.4.</t>
  </si>
  <si>
    <t xml:space="preserve">               командировочные расходы АУП</t>
  </si>
  <si>
    <t>7.4.5.</t>
  </si>
  <si>
    <t xml:space="preserve">               информационные и консультативные услуги</t>
  </si>
  <si>
    <t>увеличение затрат на обучение персонала</t>
  </si>
  <si>
    <t>7.4.6.</t>
  </si>
  <si>
    <t xml:space="preserve">               повышение квалификации</t>
  </si>
  <si>
    <t>7.10.</t>
  </si>
  <si>
    <t xml:space="preserve">            прочие  административные затраты:</t>
  </si>
  <si>
    <t>7.10.20.</t>
  </si>
  <si>
    <t xml:space="preserve">               сопровождение и развитие программного продукта 1С</t>
  </si>
  <si>
    <t>7.10.21</t>
  </si>
  <si>
    <t xml:space="preserve">               Вознаграждения по кредитному договору</t>
  </si>
  <si>
    <t>7.10.21.1</t>
  </si>
  <si>
    <t>7.10.21.3</t>
  </si>
  <si>
    <t>7.10.21.2</t>
  </si>
  <si>
    <t>7.10.1.</t>
  </si>
  <si>
    <t xml:space="preserve">               почтовые расходы</t>
  </si>
  <si>
    <t>7.10.2.</t>
  </si>
  <si>
    <t xml:space="preserve">               экологическое страхование</t>
  </si>
  <si>
    <t>7.10.3.</t>
  </si>
  <si>
    <t xml:space="preserve">               обязательное страхование 3х лиц</t>
  </si>
  <si>
    <t>7.10.4.</t>
  </si>
  <si>
    <t xml:space="preserve">               обслуживание орг.техники</t>
  </si>
  <si>
    <t>7.10.5.</t>
  </si>
  <si>
    <t xml:space="preserve">               услуги банка</t>
  </si>
  <si>
    <t>сокращение затрат связано с переходом на обслуживание в "Forte Bank" и снижением комиссии до 0%</t>
  </si>
  <si>
    <t>7.10.6.</t>
  </si>
  <si>
    <t xml:space="preserve">               обязательное страхование работников</t>
  </si>
  <si>
    <t>7.10.9.</t>
  </si>
  <si>
    <t xml:space="preserve">               прочие маркетинговые услуги ( услуги СМИ)</t>
  </si>
  <si>
    <t>7.10.15</t>
  </si>
  <si>
    <t xml:space="preserve">               проездные</t>
  </si>
  <si>
    <t xml:space="preserve">               мед.осмотр</t>
  </si>
  <si>
    <t>7.10.18.</t>
  </si>
  <si>
    <t xml:space="preserve">               прочие накладные расходы</t>
  </si>
  <si>
    <t>7.10.19.</t>
  </si>
  <si>
    <t xml:space="preserve">               ликвидационный фонд</t>
  </si>
  <si>
    <t>8.7.</t>
  </si>
  <si>
    <t xml:space="preserve">            прочие затраты службы сбыта :</t>
  </si>
  <si>
    <t>8.7.1.</t>
  </si>
  <si>
    <t xml:space="preserve">               охрана касс и сигнализация</t>
  </si>
  <si>
    <t>8.7.2.</t>
  </si>
  <si>
    <t xml:space="preserve">               сан.очиска</t>
  </si>
  <si>
    <t>8.7.3.</t>
  </si>
  <si>
    <t>8.7.4.</t>
  </si>
  <si>
    <t>причиной снижения затрат стал переход от покупки проездного билета на разовые проездные билеты</t>
  </si>
  <si>
    <t>8.7.5.</t>
  </si>
  <si>
    <t>8.7.6.</t>
  </si>
  <si>
    <t xml:space="preserve">Директор ГКП "Өскемен Водоканал"                                                                               </t>
  </si>
  <si>
    <t>Е.М.Аубакиров</t>
  </si>
  <si>
    <t xml:space="preserve">            совместное содержание основных средств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</si>
  <si>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</si>
  <si>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</si>
  <si>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</si>
  <si>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</si>
  <si>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</si>
  <si>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</si>
  <si>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</si>
  <si>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</si>
  <si>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</si>
  <si>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</si>
  <si>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</si>
  <si>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 xml:space="preserve">           сервисное обслуживание  теплосчетчиков, лабораторного оборудования обслуживание теплосчетчиков</t>
  </si>
  <si>
    <t xml:space="preserve">           оформление продления к Контрактам  на добычу подземных вод на водозаборах</t>
  </si>
  <si>
    <t xml:space="preserve">           изготовление паспортов хлоропроводов</t>
  </si>
  <si>
    <t xml:space="preserve">           услуги по профилактическим аварийно-спасательным работам</t>
  </si>
  <si>
    <t xml:space="preserve">           проверка инспекционная</t>
  </si>
  <si>
    <t>2019 год  реализации</t>
  </si>
  <si>
    <t>2019 год</t>
  </si>
  <si>
    <t xml:space="preserve">      охрана  объектов</t>
  </si>
  <si>
    <t xml:space="preserve">      сан.очистка</t>
  </si>
  <si>
    <t xml:space="preserve">      услуги связи</t>
  </si>
  <si>
    <t xml:space="preserve">      налог на добычу полезных ископаемых (НДПИ)</t>
  </si>
  <si>
    <t xml:space="preserve">      проездные </t>
  </si>
  <si>
    <t xml:space="preserve">      страхование автотранспорта</t>
  </si>
  <si>
    <t xml:space="preserve">      командировочные расходы</t>
  </si>
  <si>
    <t xml:space="preserve">      медицинский осмотр</t>
  </si>
  <si>
    <t xml:space="preserve">     обслуживание транспортных средств</t>
  </si>
  <si>
    <t xml:space="preserve">      повышение квалификации</t>
  </si>
  <si>
    <t xml:space="preserve">     оказание прачечных услуг</t>
  </si>
  <si>
    <t xml:space="preserve">               % по кредиту "Нұрлы Жол"</t>
  </si>
  <si>
    <t xml:space="preserve">               Единовременные ЕБРР</t>
  </si>
  <si>
    <t xml:space="preserve">           Прочие  затраты  , всего</t>
  </si>
  <si>
    <t xml:space="preserve">            Оплата работ и услуг производственного  характера ,</t>
  </si>
  <si>
    <t xml:space="preserve">            выполняемых  сторонними организациями :</t>
  </si>
  <si>
    <t xml:space="preserve">             Расшифровка  прочих производственных  затрат  и  прочих   затрат расходов периода   на услуги  водоcнабжения  за 2019 год</t>
  </si>
  <si>
    <r>
      <t xml:space="preserve">Наименование субъекта </t>
    </r>
    <r>
      <rPr>
        <b/>
        <u/>
        <sz val="14"/>
        <rFont val="Times New Roman"/>
        <family val="1"/>
        <charset val="204"/>
      </rPr>
      <t xml:space="preserve"> ГКП  на праве хозяйственного ведения  "Өскемен Водоканал"  акимата г.Усть-Каменогорска</t>
    </r>
  </si>
  <si>
    <t>перенесение услуг на следующий период</t>
  </si>
  <si>
    <t>перенос работ на следующий период</t>
  </si>
  <si>
    <t xml:space="preserve">               % по кредиту ЕБРР</t>
  </si>
  <si>
    <t>за счет нехватки средств в тарифной смете для включения выплаты %, по причине снижения тарифов и затрат по тарифной смете с 01 июня 2019 года</t>
  </si>
  <si>
    <t>экономия по договору</t>
  </si>
  <si>
    <t>снижение количества почтовых отправок в связи с цифровизацией документооборота</t>
  </si>
  <si>
    <t>снижение объемов публикаций отчетов в СМИ</t>
  </si>
  <si>
    <t>сокращение персонала в связи с оптимизацией</t>
  </si>
  <si>
    <t>при корректировке учтены другие объекты, пошел пересорт на воду и канализацию</t>
  </si>
  <si>
    <t>повышение цены на сотовую связь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</si>
</sst>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[=0]&quot;&quot;;General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2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topLeftCell="B1" zoomScale="80" zoomScaleNormal="80" workbookViewId="0">
      <selection activeCell="G18" sqref="G18"/>
    </sheetView>
  </sheetViews>
  <sheetFormatPr defaultRowHeight="18.75"/>
  <cols>
    <col min="1" max="1" width="10.5703125" style="4" customWidth="1"/>
    <col min="2" max="2" width="78.85546875" style="6" customWidth="1"/>
    <col min="3" max="3" width="18.140625" style="6" customWidth="1"/>
    <col min="4" max="4" width="23.42578125" style="6" customWidth="1"/>
    <col min="5" max="5" width="22" style="6" customWidth="1"/>
    <col min="6" max="6" width="15.85546875" style="6" customWidth="1"/>
    <col min="7" max="7" width="62.5703125" style="6" customWidth="1"/>
    <col min="8" max="256" width="9.140625" style="6"/>
    <col min="257" max="257" width="10.5703125" style="6" customWidth="1"/>
    <col min="258" max="258" width="94.7109375" style="6" customWidth="1"/>
    <col min="259" max="259" width="18.140625" style="6" customWidth="1"/>
    <col min="260" max="260" width="27.140625" style="6" customWidth="1"/>
    <col min="261" max="261" width="22" style="6" customWidth="1"/>
    <col min="262" max="262" width="15.85546875" style="6" customWidth="1"/>
    <col min="263" max="263" width="82.28515625" style="6" customWidth="1"/>
    <col min="264" max="512" width="9.140625" style="6"/>
    <col min="513" max="513" width="10.5703125" style="6" customWidth="1"/>
    <col min="514" max="514" width="94.7109375" style="6" customWidth="1"/>
    <col min="515" max="515" width="18.140625" style="6" customWidth="1"/>
    <col min="516" max="516" width="27.140625" style="6" customWidth="1"/>
    <col min="517" max="517" width="22" style="6" customWidth="1"/>
    <col min="518" max="518" width="15.85546875" style="6" customWidth="1"/>
    <col min="519" max="519" width="82.28515625" style="6" customWidth="1"/>
    <col min="520" max="768" width="9.140625" style="6"/>
    <col min="769" max="769" width="10.5703125" style="6" customWidth="1"/>
    <col min="770" max="770" width="94.7109375" style="6" customWidth="1"/>
    <col min="771" max="771" width="18.140625" style="6" customWidth="1"/>
    <col min="772" max="772" width="27.140625" style="6" customWidth="1"/>
    <col min="773" max="773" width="22" style="6" customWidth="1"/>
    <col min="774" max="774" width="15.85546875" style="6" customWidth="1"/>
    <col min="775" max="775" width="82.28515625" style="6" customWidth="1"/>
    <col min="776" max="1024" width="9.140625" style="6"/>
    <col min="1025" max="1025" width="10.5703125" style="6" customWidth="1"/>
    <col min="1026" max="1026" width="94.7109375" style="6" customWidth="1"/>
    <col min="1027" max="1027" width="18.140625" style="6" customWidth="1"/>
    <col min="1028" max="1028" width="27.140625" style="6" customWidth="1"/>
    <col min="1029" max="1029" width="22" style="6" customWidth="1"/>
    <col min="1030" max="1030" width="15.85546875" style="6" customWidth="1"/>
    <col min="1031" max="1031" width="82.28515625" style="6" customWidth="1"/>
    <col min="1032" max="1280" width="9.140625" style="6"/>
    <col min="1281" max="1281" width="10.5703125" style="6" customWidth="1"/>
    <col min="1282" max="1282" width="94.7109375" style="6" customWidth="1"/>
    <col min="1283" max="1283" width="18.140625" style="6" customWidth="1"/>
    <col min="1284" max="1284" width="27.140625" style="6" customWidth="1"/>
    <col min="1285" max="1285" width="22" style="6" customWidth="1"/>
    <col min="1286" max="1286" width="15.85546875" style="6" customWidth="1"/>
    <col min="1287" max="1287" width="82.28515625" style="6" customWidth="1"/>
    <col min="1288" max="1536" width="9.140625" style="6"/>
    <col min="1537" max="1537" width="10.5703125" style="6" customWidth="1"/>
    <col min="1538" max="1538" width="94.7109375" style="6" customWidth="1"/>
    <col min="1539" max="1539" width="18.140625" style="6" customWidth="1"/>
    <col min="1540" max="1540" width="27.140625" style="6" customWidth="1"/>
    <col min="1541" max="1541" width="22" style="6" customWidth="1"/>
    <col min="1542" max="1542" width="15.85546875" style="6" customWidth="1"/>
    <col min="1543" max="1543" width="82.28515625" style="6" customWidth="1"/>
    <col min="1544" max="1792" width="9.140625" style="6"/>
    <col min="1793" max="1793" width="10.5703125" style="6" customWidth="1"/>
    <col min="1794" max="1794" width="94.7109375" style="6" customWidth="1"/>
    <col min="1795" max="1795" width="18.140625" style="6" customWidth="1"/>
    <col min="1796" max="1796" width="27.140625" style="6" customWidth="1"/>
    <col min="1797" max="1797" width="22" style="6" customWidth="1"/>
    <col min="1798" max="1798" width="15.85546875" style="6" customWidth="1"/>
    <col min="1799" max="1799" width="82.28515625" style="6" customWidth="1"/>
    <col min="1800" max="2048" width="9.140625" style="6"/>
    <col min="2049" max="2049" width="10.5703125" style="6" customWidth="1"/>
    <col min="2050" max="2050" width="94.7109375" style="6" customWidth="1"/>
    <col min="2051" max="2051" width="18.140625" style="6" customWidth="1"/>
    <col min="2052" max="2052" width="27.140625" style="6" customWidth="1"/>
    <col min="2053" max="2053" width="22" style="6" customWidth="1"/>
    <col min="2054" max="2054" width="15.85546875" style="6" customWidth="1"/>
    <col min="2055" max="2055" width="82.28515625" style="6" customWidth="1"/>
    <col min="2056" max="2304" width="9.140625" style="6"/>
    <col min="2305" max="2305" width="10.5703125" style="6" customWidth="1"/>
    <col min="2306" max="2306" width="94.7109375" style="6" customWidth="1"/>
    <col min="2307" max="2307" width="18.140625" style="6" customWidth="1"/>
    <col min="2308" max="2308" width="27.140625" style="6" customWidth="1"/>
    <col min="2309" max="2309" width="22" style="6" customWidth="1"/>
    <col min="2310" max="2310" width="15.85546875" style="6" customWidth="1"/>
    <col min="2311" max="2311" width="82.28515625" style="6" customWidth="1"/>
    <col min="2312" max="2560" width="9.140625" style="6"/>
    <col min="2561" max="2561" width="10.5703125" style="6" customWidth="1"/>
    <col min="2562" max="2562" width="94.7109375" style="6" customWidth="1"/>
    <col min="2563" max="2563" width="18.140625" style="6" customWidth="1"/>
    <col min="2564" max="2564" width="27.140625" style="6" customWidth="1"/>
    <col min="2565" max="2565" width="22" style="6" customWidth="1"/>
    <col min="2566" max="2566" width="15.85546875" style="6" customWidth="1"/>
    <col min="2567" max="2567" width="82.28515625" style="6" customWidth="1"/>
    <col min="2568" max="2816" width="9.140625" style="6"/>
    <col min="2817" max="2817" width="10.5703125" style="6" customWidth="1"/>
    <col min="2818" max="2818" width="94.7109375" style="6" customWidth="1"/>
    <col min="2819" max="2819" width="18.140625" style="6" customWidth="1"/>
    <col min="2820" max="2820" width="27.140625" style="6" customWidth="1"/>
    <col min="2821" max="2821" width="22" style="6" customWidth="1"/>
    <col min="2822" max="2822" width="15.85546875" style="6" customWidth="1"/>
    <col min="2823" max="2823" width="82.28515625" style="6" customWidth="1"/>
    <col min="2824" max="3072" width="9.140625" style="6"/>
    <col min="3073" max="3073" width="10.5703125" style="6" customWidth="1"/>
    <col min="3074" max="3074" width="94.7109375" style="6" customWidth="1"/>
    <col min="3075" max="3075" width="18.140625" style="6" customWidth="1"/>
    <col min="3076" max="3076" width="27.140625" style="6" customWidth="1"/>
    <col min="3077" max="3077" width="22" style="6" customWidth="1"/>
    <col min="3078" max="3078" width="15.85546875" style="6" customWidth="1"/>
    <col min="3079" max="3079" width="82.28515625" style="6" customWidth="1"/>
    <col min="3080" max="3328" width="9.140625" style="6"/>
    <col min="3329" max="3329" width="10.5703125" style="6" customWidth="1"/>
    <col min="3330" max="3330" width="94.7109375" style="6" customWidth="1"/>
    <col min="3331" max="3331" width="18.140625" style="6" customWidth="1"/>
    <col min="3332" max="3332" width="27.140625" style="6" customWidth="1"/>
    <col min="3333" max="3333" width="22" style="6" customWidth="1"/>
    <col min="3334" max="3334" width="15.85546875" style="6" customWidth="1"/>
    <col min="3335" max="3335" width="82.28515625" style="6" customWidth="1"/>
    <col min="3336" max="3584" width="9.140625" style="6"/>
    <col min="3585" max="3585" width="10.5703125" style="6" customWidth="1"/>
    <col min="3586" max="3586" width="94.7109375" style="6" customWidth="1"/>
    <col min="3587" max="3587" width="18.140625" style="6" customWidth="1"/>
    <col min="3588" max="3588" width="27.140625" style="6" customWidth="1"/>
    <col min="3589" max="3589" width="22" style="6" customWidth="1"/>
    <col min="3590" max="3590" width="15.85546875" style="6" customWidth="1"/>
    <col min="3591" max="3591" width="82.28515625" style="6" customWidth="1"/>
    <col min="3592" max="3840" width="9.140625" style="6"/>
    <col min="3841" max="3841" width="10.5703125" style="6" customWidth="1"/>
    <col min="3842" max="3842" width="94.7109375" style="6" customWidth="1"/>
    <col min="3843" max="3843" width="18.140625" style="6" customWidth="1"/>
    <col min="3844" max="3844" width="27.140625" style="6" customWidth="1"/>
    <col min="3845" max="3845" width="22" style="6" customWidth="1"/>
    <col min="3846" max="3846" width="15.85546875" style="6" customWidth="1"/>
    <col min="3847" max="3847" width="82.28515625" style="6" customWidth="1"/>
    <col min="3848" max="4096" width="9.140625" style="6"/>
    <col min="4097" max="4097" width="10.5703125" style="6" customWidth="1"/>
    <col min="4098" max="4098" width="94.7109375" style="6" customWidth="1"/>
    <col min="4099" max="4099" width="18.140625" style="6" customWidth="1"/>
    <col min="4100" max="4100" width="27.140625" style="6" customWidth="1"/>
    <col min="4101" max="4101" width="22" style="6" customWidth="1"/>
    <col min="4102" max="4102" width="15.85546875" style="6" customWidth="1"/>
    <col min="4103" max="4103" width="82.28515625" style="6" customWidth="1"/>
    <col min="4104" max="4352" width="9.140625" style="6"/>
    <col min="4353" max="4353" width="10.5703125" style="6" customWidth="1"/>
    <col min="4354" max="4354" width="94.7109375" style="6" customWidth="1"/>
    <col min="4355" max="4355" width="18.140625" style="6" customWidth="1"/>
    <col min="4356" max="4356" width="27.140625" style="6" customWidth="1"/>
    <col min="4357" max="4357" width="22" style="6" customWidth="1"/>
    <col min="4358" max="4358" width="15.85546875" style="6" customWidth="1"/>
    <col min="4359" max="4359" width="82.28515625" style="6" customWidth="1"/>
    <col min="4360" max="4608" width="9.140625" style="6"/>
    <col min="4609" max="4609" width="10.5703125" style="6" customWidth="1"/>
    <col min="4610" max="4610" width="94.7109375" style="6" customWidth="1"/>
    <col min="4611" max="4611" width="18.140625" style="6" customWidth="1"/>
    <col min="4612" max="4612" width="27.140625" style="6" customWidth="1"/>
    <col min="4613" max="4613" width="22" style="6" customWidth="1"/>
    <col min="4614" max="4614" width="15.85546875" style="6" customWidth="1"/>
    <col min="4615" max="4615" width="82.28515625" style="6" customWidth="1"/>
    <col min="4616" max="4864" width="9.140625" style="6"/>
    <col min="4865" max="4865" width="10.5703125" style="6" customWidth="1"/>
    <col min="4866" max="4866" width="94.7109375" style="6" customWidth="1"/>
    <col min="4867" max="4867" width="18.140625" style="6" customWidth="1"/>
    <col min="4868" max="4868" width="27.140625" style="6" customWidth="1"/>
    <col min="4869" max="4869" width="22" style="6" customWidth="1"/>
    <col min="4870" max="4870" width="15.85546875" style="6" customWidth="1"/>
    <col min="4871" max="4871" width="82.28515625" style="6" customWidth="1"/>
    <col min="4872" max="5120" width="9.140625" style="6"/>
    <col min="5121" max="5121" width="10.5703125" style="6" customWidth="1"/>
    <col min="5122" max="5122" width="94.7109375" style="6" customWidth="1"/>
    <col min="5123" max="5123" width="18.140625" style="6" customWidth="1"/>
    <col min="5124" max="5124" width="27.140625" style="6" customWidth="1"/>
    <col min="5125" max="5125" width="22" style="6" customWidth="1"/>
    <col min="5126" max="5126" width="15.85546875" style="6" customWidth="1"/>
    <col min="5127" max="5127" width="82.28515625" style="6" customWidth="1"/>
    <col min="5128" max="5376" width="9.140625" style="6"/>
    <col min="5377" max="5377" width="10.5703125" style="6" customWidth="1"/>
    <col min="5378" max="5378" width="94.7109375" style="6" customWidth="1"/>
    <col min="5379" max="5379" width="18.140625" style="6" customWidth="1"/>
    <col min="5380" max="5380" width="27.140625" style="6" customWidth="1"/>
    <col min="5381" max="5381" width="22" style="6" customWidth="1"/>
    <col min="5382" max="5382" width="15.85546875" style="6" customWidth="1"/>
    <col min="5383" max="5383" width="82.28515625" style="6" customWidth="1"/>
    <col min="5384" max="5632" width="9.140625" style="6"/>
    <col min="5633" max="5633" width="10.5703125" style="6" customWidth="1"/>
    <col min="5634" max="5634" width="94.7109375" style="6" customWidth="1"/>
    <col min="5635" max="5635" width="18.140625" style="6" customWidth="1"/>
    <col min="5636" max="5636" width="27.140625" style="6" customWidth="1"/>
    <col min="5637" max="5637" width="22" style="6" customWidth="1"/>
    <col min="5638" max="5638" width="15.85546875" style="6" customWidth="1"/>
    <col min="5639" max="5639" width="82.28515625" style="6" customWidth="1"/>
    <col min="5640" max="5888" width="9.140625" style="6"/>
    <col min="5889" max="5889" width="10.5703125" style="6" customWidth="1"/>
    <col min="5890" max="5890" width="94.7109375" style="6" customWidth="1"/>
    <col min="5891" max="5891" width="18.140625" style="6" customWidth="1"/>
    <col min="5892" max="5892" width="27.140625" style="6" customWidth="1"/>
    <col min="5893" max="5893" width="22" style="6" customWidth="1"/>
    <col min="5894" max="5894" width="15.85546875" style="6" customWidth="1"/>
    <col min="5895" max="5895" width="82.28515625" style="6" customWidth="1"/>
    <col min="5896" max="6144" width="9.140625" style="6"/>
    <col min="6145" max="6145" width="10.5703125" style="6" customWidth="1"/>
    <col min="6146" max="6146" width="94.7109375" style="6" customWidth="1"/>
    <col min="6147" max="6147" width="18.140625" style="6" customWidth="1"/>
    <col min="6148" max="6148" width="27.140625" style="6" customWidth="1"/>
    <col min="6149" max="6149" width="22" style="6" customWidth="1"/>
    <col min="6150" max="6150" width="15.85546875" style="6" customWidth="1"/>
    <col min="6151" max="6151" width="82.28515625" style="6" customWidth="1"/>
    <col min="6152" max="6400" width="9.140625" style="6"/>
    <col min="6401" max="6401" width="10.5703125" style="6" customWidth="1"/>
    <col min="6402" max="6402" width="94.7109375" style="6" customWidth="1"/>
    <col min="6403" max="6403" width="18.140625" style="6" customWidth="1"/>
    <col min="6404" max="6404" width="27.140625" style="6" customWidth="1"/>
    <col min="6405" max="6405" width="22" style="6" customWidth="1"/>
    <col min="6406" max="6406" width="15.85546875" style="6" customWidth="1"/>
    <col min="6407" max="6407" width="82.28515625" style="6" customWidth="1"/>
    <col min="6408" max="6656" width="9.140625" style="6"/>
    <col min="6657" max="6657" width="10.5703125" style="6" customWidth="1"/>
    <col min="6658" max="6658" width="94.7109375" style="6" customWidth="1"/>
    <col min="6659" max="6659" width="18.140625" style="6" customWidth="1"/>
    <col min="6660" max="6660" width="27.140625" style="6" customWidth="1"/>
    <col min="6661" max="6661" width="22" style="6" customWidth="1"/>
    <col min="6662" max="6662" width="15.85546875" style="6" customWidth="1"/>
    <col min="6663" max="6663" width="82.28515625" style="6" customWidth="1"/>
    <col min="6664" max="6912" width="9.140625" style="6"/>
    <col min="6913" max="6913" width="10.5703125" style="6" customWidth="1"/>
    <col min="6914" max="6914" width="94.7109375" style="6" customWidth="1"/>
    <col min="6915" max="6915" width="18.140625" style="6" customWidth="1"/>
    <col min="6916" max="6916" width="27.140625" style="6" customWidth="1"/>
    <col min="6917" max="6917" width="22" style="6" customWidth="1"/>
    <col min="6918" max="6918" width="15.85546875" style="6" customWidth="1"/>
    <col min="6919" max="6919" width="82.28515625" style="6" customWidth="1"/>
    <col min="6920" max="7168" width="9.140625" style="6"/>
    <col min="7169" max="7169" width="10.5703125" style="6" customWidth="1"/>
    <col min="7170" max="7170" width="94.7109375" style="6" customWidth="1"/>
    <col min="7171" max="7171" width="18.140625" style="6" customWidth="1"/>
    <col min="7172" max="7172" width="27.140625" style="6" customWidth="1"/>
    <col min="7173" max="7173" width="22" style="6" customWidth="1"/>
    <col min="7174" max="7174" width="15.85546875" style="6" customWidth="1"/>
    <col min="7175" max="7175" width="82.28515625" style="6" customWidth="1"/>
    <col min="7176" max="7424" width="9.140625" style="6"/>
    <col min="7425" max="7425" width="10.5703125" style="6" customWidth="1"/>
    <col min="7426" max="7426" width="94.7109375" style="6" customWidth="1"/>
    <col min="7427" max="7427" width="18.140625" style="6" customWidth="1"/>
    <col min="7428" max="7428" width="27.140625" style="6" customWidth="1"/>
    <col min="7429" max="7429" width="22" style="6" customWidth="1"/>
    <col min="7430" max="7430" width="15.85546875" style="6" customWidth="1"/>
    <col min="7431" max="7431" width="82.28515625" style="6" customWidth="1"/>
    <col min="7432" max="7680" width="9.140625" style="6"/>
    <col min="7681" max="7681" width="10.5703125" style="6" customWidth="1"/>
    <col min="7682" max="7682" width="94.7109375" style="6" customWidth="1"/>
    <col min="7683" max="7683" width="18.140625" style="6" customWidth="1"/>
    <col min="7684" max="7684" width="27.140625" style="6" customWidth="1"/>
    <col min="7685" max="7685" width="22" style="6" customWidth="1"/>
    <col min="7686" max="7686" width="15.85546875" style="6" customWidth="1"/>
    <col min="7687" max="7687" width="82.28515625" style="6" customWidth="1"/>
    <col min="7688" max="7936" width="9.140625" style="6"/>
    <col min="7937" max="7937" width="10.5703125" style="6" customWidth="1"/>
    <col min="7938" max="7938" width="94.7109375" style="6" customWidth="1"/>
    <col min="7939" max="7939" width="18.140625" style="6" customWidth="1"/>
    <col min="7940" max="7940" width="27.140625" style="6" customWidth="1"/>
    <col min="7941" max="7941" width="22" style="6" customWidth="1"/>
    <col min="7942" max="7942" width="15.85546875" style="6" customWidth="1"/>
    <col min="7943" max="7943" width="82.28515625" style="6" customWidth="1"/>
    <col min="7944" max="8192" width="9.140625" style="6"/>
    <col min="8193" max="8193" width="10.5703125" style="6" customWidth="1"/>
    <col min="8194" max="8194" width="94.7109375" style="6" customWidth="1"/>
    <col min="8195" max="8195" width="18.140625" style="6" customWidth="1"/>
    <col min="8196" max="8196" width="27.140625" style="6" customWidth="1"/>
    <col min="8197" max="8197" width="22" style="6" customWidth="1"/>
    <col min="8198" max="8198" width="15.85546875" style="6" customWidth="1"/>
    <col min="8199" max="8199" width="82.28515625" style="6" customWidth="1"/>
    <col min="8200" max="8448" width="9.140625" style="6"/>
    <col min="8449" max="8449" width="10.5703125" style="6" customWidth="1"/>
    <col min="8450" max="8450" width="94.7109375" style="6" customWidth="1"/>
    <col min="8451" max="8451" width="18.140625" style="6" customWidth="1"/>
    <col min="8452" max="8452" width="27.140625" style="6" customWidth="1"/>
    <col min="8453" max="8453" width="22" style="6" customWidth="1"/>
    <col min="8454" max="8454" width="15.85546875" style="6" customWidth="1"/>
    <col min="8455" max="8455" width="82.28515625" style="6" customWidth="1"/>
    <col min="8456" max="8704" width="9.140625" style="6"/>
    <col min="8705" max="8705" width="10.5703125" style="6" customWidth="1"/>
    <col min="8706" max="8706" width="94.7109375" style="6" customWidth="1"/>
    <col min="8707" max="8707" width="18.140625" style="6" customWidth="1"/>
    <col min="8708" max="8708" width="27.140625" style="6" customWidth="1"/>
    <col min="8709" max="8709" width="22" style="6" customWidth="1"/>
    <col min="8710" max="8710" width="15.85546875" style="6" customWidth="1"/>
    <col min="8711" max="8711" width="82.28515625" style="6" customWidth="1"/>
    <col min="8712" max="8960" width="9.140625" style="6"/>
    <col min="8961" max="8961" width="10.5703125" style="6" customWidth="1"/>
    <col min="8962" max="8962" width="94.7109375" style="6" customWidth="1"/>
    <col min="8963" max="8963" width="18.140625" style="6" customWidth="1"/>
    <col min="8964" max="8964" width="27.140625" style="6" customWidth="1"/>
    <col min="8965" max="8965" width="22" style="6" customWidth="1"/>
    <col min="8966" max="8966" width="15.85546875" style="6" customWidth="1"/>
    <col min="8967" max="8967" width="82.28515625" style="6" customWidth="1"/>
    <col min="8968" max="9216" width="9.140625" style="6"/>
    <col min="9217" max="9217" width="10.5703125" style="6" customWidth="1"/>
    <col min="9218" max="9218" width="94.7109375" style="6" customWidth="1"/>
    <col min="9219" max="9219" width="18.140625" style="6" customWidth="1"/>
    <col min="9220" max="9220" width="27.140625" style="6" customWidth="1"/>
    <col min="9221" max="9221" width="22" style="6" customWidth="1"/>
    <col min="9222" max="9222" width="15.85546875" style="6" customWidth="1"/>
    <col min="9223" max="9223" width="82.28515625" style="6" customWidth="1"/>
    <col min="9224" max="9472" width="9.140625" style="6"/>
    <col min="9473" max="9473" width="10.5703125" style="6" customWidth="1"/>
    <col min="9474" max="9474" width="94.7109375" style="6" customWidth="1"/>
    <col min="9475" max="9475" width="18.140625" style="6" customWidth="1"/>
    <col min="9476" max="9476" width="27.140625" style="6" customWidth="1"/>
    <col min="9477" max="9477" width="22" style="6" customWidth="1"/>
    <col min="9478" max="9478" width="15.85546875" style="6" customWidth="1"/>
    <col min="9479" max="9479" width="82.28515625" style="6" customWidth="1"/>
    <col min="9480" max="9728" width="9.140625" style="6"/>
    <col min="9729" max="9729" width="10.5703125" style="6" customWidth="1"/>
    <col min="9730" max="9730" width="94.7109375" style="6" customWidth="1"/>
    <col min="9731" max="9731" width="18.140625" style="6" customWidth="1"/>
    <col min="9732" max="9732" width="27.140625" style="6" customWidth="1"/>
    <col min="9733" max="9733" width="22" style="6" customWidth="1"/>
    <col min="9734" max="9734" width="15.85546875" style="6" customWidth="1"/>
    <col min="9735" max="9735" width="82.28515625" style="6" customWidth="1"/>
    <col min="9736" max="9984" width="9.140625" style="6"/>
    <col min="9985" max="9985" width="10.5703125" style="6" customWidth="1"/>
    <col min="9986" max="9986" width="94.7109375" style="6" customWidth="1"/>
    <col min="9987" max="9987" width="18.140625" style="6" customWidth="1"/>
    <col min="9988" max="9988" width="27.140625" style="6" customWidth="1"/>
    <col min="9989" max="9989" width="22" style="6" customWidth="1"/>
    <col min="9990" max="9990" width="15.85546875" style="6" customWidth="1"/>
    <col min="9991" max="9991" width="82.28515625" style="6" customWidth="1"/>
    <col min="9992" max="10240" width="9.140625" style="6"/>
    <col min="10241" max="10241" width="10.5703125" style="6" customWidth="1"/>
    <col min="10242" max="10242" width="94.7109375" style="6" customWidth="1"/>
    <col min="10243" max="10243" width="18.140625" style="6" customWidth="1"/>
    <col min="10244" max="10244" width="27.140625" style="6" customWidth="1"/>
    <col min="10245" max="10245" width="22" style="6" customWidth="1"/>
    <col min="10246" max="10246" width="15.85546875" style="6" customWidth="1"/>
    <col min="10247" max="10247" width="82.28515625" style="6" customWidth="1"/>
    <col min="10248" max="10496" width="9.140625" style="6"/>
    <col min="10497" max="10497" width="10.5703125" style="6" customWidth="1"/>
    <col min="10498" max="10498" width="94.7109375" style="6" customWidth="1"/>
    <col min="10499" max="10499" width="18.140625" style="6" customWidth="1"/>
    <col min="10500" max="10500" width="27.140625" style="6" customWidth="1"/>
    <col min="10501" max="10501" width="22" style="6" customWidth="1"/>
    <col min="10502" max="10502" width="15.85546875" style="6" customWidth="1"/>
    <col min="10503" max="10503" width="82.28515625" style="6" customWidth="1"/>
    <col min="10504" max="10752" width="9.140625" style="6"/>
    <col min="10753" max="10753" width="10.5703125" style="6" customWidth="1"/>
    <col min="10754" max="10754" width="94.7109375" style="6" customWidth="1"/>
    <col min="10755" max="10755" width="18.140625" style="6" customWidth="1"/>
    <col min="10756" max="10756" width="27.140625" style="6" customWidth="1"/>
    <col min="10757" max="10757" width="22" style="6" customWidth="1"/>
    <col min="10758" max="10758" width="15.85546875" style="6" customWidth="1"/>
    <col min="10759" max="10759" width="82.28515625" style="6" customWidth="1"/>
    <col min="10760" max="11008" width="9.140625" style="6"/>
    <col min="11009" max="11009" width="10.5703125" style="6" customWidth="1"/>
    <col min="11010" max="11010" width="94.7109375" style="6" customWidth="1"/>
    <col min="11011" max="11011" width="18.140625" style="6" customWidth="1"/>
    <col min="11012" max="11012" width="27.140625" style="6" customWidth="1"/>
    <col min="11013" max="11013" width="22" style="6" customWidth="1"/>
    <col min="11014" max="11014" width="15.85546875" style="6" customWidth="1"/>
    <col min="11015" max="11015" width="82.28515625" style="6" customWidth="1"/>
    <col min="11016" max="11264" width="9.140625" style="6"/>
    <col min="11265" max="11265" width="10.5703125" style="6" customWidth="1"/>
    <col min="11266" max="11266" width="94.7109375" style="6" customWidth="1"/>
    <col min="11267" max="11267" width="18.140625" style="6" customWidth="1"/>
    <col min="11268" max="11268" width="27.140625" style="6" customWidth="1"/>
    <col min="11269" max="11269" width="22" style="6" customWidth="1"/>
    <col min="11270" max="11270" width="15.85546875" style="6" customWidth="1"/>
    <col min="11271" max="11271" width="82.28515625" style="6" customWidth="1"/>
    <col min="11272" max="11520" width="9.140625" style="6"/>
    <col min="11521" max="11521" width="10.5703125" style="6" customWidth="1"/>
    <col min="11522" max="11522" width="94.7109375" style="6" customWidth="1"/>
    <col min="11523" max="11523" width="18.140625" style="6" customWidth="1"/>
    <col min="11524" max="11524" width="27.140625" style="6" customWidth="1"/>
    <col min="11525" max="11525" width="22" style="6" customWidth="1"/>
    <col min="11526" max="11526" width="15.85546875" style="6" customWidth="1"/>
    <col min="11527" max="11527" width="82.28515625" style="6" customWidth="1"/>
    <col min="11528" max="11776" width="9.140625" style="6"/>
    <col min="11777" max="11777" width="10.5703125" style="6" customWidth="1"/>
    <col min="11778" max="11778" width="94.7109375" style="6" customWidth="1"/>
    <col min="11779" max="11779" width="18.140625" style="6" customWidth="1"/>
    <col min="11780" max="11780" width="27.140625" style="6" customWidth="1"/>
    <col min="11781" max="11781" width="22" style="6" customWidth="1"/>
    <col min="11782" max="11782" width="15.85546875" style="6" customWidth="1"/>
    <col min="11783" max="11783" width="82.28515625" style="6" customWidth="1"/>
    <col min="11784" max="12032" width="9.140625" style="6"/>
    <col min="12033" max="12033" width="10.5703125" style="6" customWidth="1"/>
    <col min="12034" max="12034" width="94.7109375" style="6" customWidth="1"/>
    <col min="12035" max="12035" width="18.140625" style="6" customWidth="1"/>
    <col min="12036" max="12036" width="27.140625" style="6" customWidth="1"/>
    <col min="12037" max="12037" width="22" style="6" customWidth="1"/>
    <col min="12038" max="12038" width="15.85546875" style="6" customWidth="1"/>
    <col min="12039" max="12039" width="82.28515625" style="6" customWidth="1"/>
    <col min="12040" max="12288" width="9.140625" style="6"/>
    <col min="12289" max="12289" width="10.5703125" style="6" customWidth="1"/>
    <col min="12290" max="12290" width="94.7109375" style="6" customWidth="1"/>
    <col min="12291" max="12291" width="18.140625" style="6" customWidth="1"/>
    <col min="12292" max="12292" width="27.140625" style="6" customWidth="1"/>
    <col min="12293" max="12293" width="22" style="6" customWidth="1"/>
    <col min="12294" max="12294" width="15.85546875" style="6" customWidth="1"/>
    <col min="12295" max="12295" width="82.28515625" style="6" customWidth="1"/>
    <col min="12296" max="12544" width="9.140625" style="6"/>
    <col min="12545" max="12545" width="10.5703125" style="6" customWidth="1"/>
    <col min="12546" max="12546" width="94.7109375" style="6" customWidth="1"/>
    <col min="12547" max="12547" width="18.140625" style="6" customWidth="1"/>
    <col min="12548" max="12548" width="27.140625" style="6" customWidth="1"/>
    <col min="12549" max="12549" width="22" style="6" customWidth="1"/>
    <col min="12550" max="12550" width="15.85546875" style="6" customWidth="1"/>
    <col min="12551" max="12551" width="82.28515625" style="6" customWidth="1"/>
    <col min="12552" max="12800" width="9.140625" style="6"/>
    <col min="12801" max="12801" width="10.5703125" style="6" customWidth="1"/>
    <col min="12802" max="12802" width="94.7109375" style="6" customWidth="1"/>
    <col min="12803" max="12803" width="18.140625" style="6" customWidth="1"/>
    <col min="12804" max="12804" width="27.140625" style="6" customWidth="1"/>
    <col min="12805" max="12805" width="22" style="6" customWidth="1"/>
    <col min="12806" max="12806" width="15.85546875" style="6" customWidth="1"/>
    <col min="12807" max="12807" width="82.28515625" style="6" customWidth="1"/>
    <col min="12808" max="13056" width="9.140625" style="6"/>
    <col min="13057" max="13057" width="10.5703125" style="6" customWidth="1"/>
    <col min="13058" max="13058" width="94.7109375" style="6" customWidth="1"/>
    <col min="13059" max="13059" width="18.140625" style="6" customWidth="1"/>
    <col min="13060" max="13060" width="27.140625" style="6" customWidth="1"/>
    <col min="13061" max="13061" width="22" style="6" customWidth="1"/>
    <col min="13062" max="13062" width="15.85546875" style="6" customWidth="1"/>
    <col min="13063" max="13063" width="82.28515625" style="6" customWidth="1"/>
    <col min="13064" max="13312" width="9.140625" style="6"/>
    <col min="13313" max="13313" width="10.5703125" style="6" customWidth="1"/>
    <col min="13314" max="13314" width="94.7109375" style="6" customWidth="1"/>
    <col min="13315" max="13315" width="18.140625" style="6" customWidth="1"/>
    <col min="13316" max="13316" width="27.140625" style="6" customWidth="1"/>
    <col min="13317" max="13317" width="22" style="6" customWidth="1"/>
    <col min="13318" max="13318" width="15.85546875" style="6" customWidth="1"/>
    <col min="13319" max="13319" width="82.28515625" style="6" customWidth="1"/>
    <col min="13320" max="13568" width="9.140625" style="6"/>
    <col min="13569" max="13569" width="10.5703125" style="6" customWidth="1"/>
    <col min="13570" max="13570" width="94.7109375" style="6" customWidth="1"/>
    <col min="13571" max="13571" width="18.140625" style="6" customWidth="1"/>
    <col min="13572" max="13572" width="27.140625" style="6" customWidth="1"/>
    <col min="13573" max="13573" width="22" style="6" customWidth="1"/>
    <col min="13574" max="13574" width="15.85546875" style="6" customWidth="1"/>
    <col min="13575" max="13575" width="82.28515625" style="6" customWidth="1"/>
    <col min="13576" max="13824" width="9.140625" style="6"/>
    <col min="13825" max="13825" width="10.5703125" style="6" customWidth="1"/>
    <col min="13826" max="13826" width="94.7109375" style="6" customWidth="1"/>
    <col min="13827" max="13827" width="18.140625" style="6" customWidth="1"/>
    <col min="13828" max="13828" width="27.140625" style="6" customWidth="1"/>
    <col min="13829" max="13829" width="22" style="6" customWidth="1"/>
    <col min="13830" max="13830" width="15.85546875" style="6" customWidth="1"/>
    <col min="13831" max="13831" width="82.28515625" style="6" customWidth="1"/>
    <col min="13832" max="14080" width="9.140625" style="6"/>
    <col min="14081" max="14081" width="10.5703125" style="6" customWidth="1"/>
    <col min="14082" max="14082" width="94.7109375" style="6" customWidth="1"/>
    <col min="14083" max="14083" width="18.140625" style="6" customWidth="1"/>
    <col min="14084" max="14084" width="27.140625" style="6" customWidth="1"/>
    <col min="14085" max="14085" width="22" style="6" customWidth="1"/>
    <col min="14086" max="14086" width="15.85546875" style="6" customWidth="1"/>
    <col min="14087" max="14087" width="82.28515625" style="6" customWidth="1"/>
    <col min="14088" max="14336" width="9.140625" style="6"/>
    <col min="14337" max="14337" width="10.5703125" style="6" customWidth="1"/>
    <col min="14338" max="14338" width="94.7109375" style="6" customWidth="1"/>
    <col min="14339" max="14339" width="18.140625" style="6" customWidth="1"/>
    <col min="14340" max="14340" width="27.140625" style="6" customWidth="1"/>
    <col min="14341" max="14341" width="22" style="6" customWidth="1"/>
    <col min="14342" max="14342" width="15.85546875" style="6" customWidth="1"/>
    <col min="14343" max="14343" width="82.28515625" style="6" customWidth="1"/>
    <col min="14344" max="14592" width="9.140625" style="6"/>
    <col min="14593" max="14593" width="10.5703125" style="6" customWidth="1"/>
    <col min="14594" max="14594" width="94.7109375" style="6" customWidth="1"/>
    <col min="14595" max="14595" width="18.140625" style="6" customWidth="1"/>
    <col min="14596" max="14596" width="27.140625" style="6" customWidth="1"/>
    <col min="14597" max="14597" width="22" style="6" customWidth="1"/>
    <col min="14598" max="14598" width="15.85546875" style="6" customWidth="1"/>
    <col min="14599" max="14599" width="82.28515625" style="6" customWidth="1"/>
    <col min="14600" max="14848" width="9.140625" style="6"/>
    <col min="14849" max="14849" width="10.5703125" style="6" customWidth="1"/>
    <col min="14850" max="14850" width="94.7109375" style="6" customWidth="1"/>
    <col min="14851" max="14851" width="18.140625" style="6" customWidth="1"/>
    <col min="14852" max="14852" width="27.140625" style="6" customWidth="1"/>
    <col min="14853" max="14853" width="22" style="6" customWidth="1"/>
    <col min="14854" max="14854" width="15.85546875" style="6" customWidth="1"/>
    <col min="14855" max="14855" width="82.28515625" style="6" customWidth="1"/>
    <col min="14856" max="15104" width="9.140625" style="6"/>
    <col min="15105" max="15105" width="10.5703125" style="6" customWidth="1"/>
    <col min="15106" max="15106" width="94.7109375" style="6" customWidth="1"/>
    <col min="15107" max="15107" width="18.140625" style="6" customWidth="1"/>
    <col min="15108" max="15108" width="27.140625" style="6" customWidth="1"/>
    <col min="15109" max="15109" width="22" style="6" customWidth="1"/>
    <col min="15110" max="15110" width="15.85546875" style="6" customWidth="1"/>
    <col min="15111" max="15111" width="82.28515625" style="6" customWidth="1"/>
    <col min="15112" max="15360" width="9.140625" style="6"/>
    <col min="15361" max="15361" width="10.5703125" style="6" customWidth="1"/>
    <col min="15362" max="15362" width="94.7109375" style="6" customWidth="1"/>
    <col min="15363" max="15363" width="18.140625" style="6" customWidth="1"/>
    <col min="15364" max="15364" width="27.140625" style="6" customWidth="1"/>
    <col min="15365" max="15365" width="22" style="6" customWidth="1"/>
    <col min="15366" max="15366" width="15.85546875" style="6" customWidth="1"/>
    <col min="15367" max="15367" width="82.28515625" style="6" customWidth="1"/>
    <col min="15368" max="15616" width="9.140625" style="6"/>
    <col min="15617" max="15617" width="10.5703125" style="6" customWidth="1"/>
    <col min="15618" max="15618" width="94.7109375" style="6" customWidth="1"/>
    <col min="15619" max="15619" width="18.140625" style="6" customWidth="1"/>
    <col min="15620" max="15620" width="27.140625" style="6" customWidth="1"/>
    <col min="15621" max="15621" width="22" style="6" customWidth="1"/>
    <col min="15622" max="15622" width="15.85546875" style="6" customWidth="1"/>
    <col min="15623" max="15623" width="82.28515625" style="6" customWidth="1"/>
    <col min="15624" max="15872" width="9.140625" style="6"/>
    <col min="15873" max="15873" width="10.5703125" style="6" customWidth="1"/>
    <col min="15874" max="15874" width="94.7109375" style="6" customWidth="1"/>
    <col min="15875" max="15875" width="18.140625" style="6" customWidth="1"/>
    <col min="15876" max="15876" width="27.140625" style="6" customWidth="1"/>
    <col min="15877" max="15877" width="22" style="6" customWidth="1"/>
    <col min="15878" max="15878" width="15.85546875" style="6" customWidth="1"/>
    <col min="15879" max="15879" width="82.28515625" style="6" customWidth="1"/>
    <col min="15880" max="16128" width="9.140625" style="6"/>
    <col min="16129" max="16129" width="10.5703125" style="6" customWidth="1"/>
    <col min="16130" max="16130" width="94.7109375" style="6" customWidth="1"/>
    <col min="16131" max="16131" width="18.140625" style="6" customWidth="1"/>
    <col min="16132" max="16132" width="27.140625" style="6" customWidth="1"/>
    <col min="16133" max="16133" width="22" style="6" customWidth="1"/>
    <col min="16134" max="16134" width="15.85546875" style="6" customWidth="1"/>
    <col min="16135" max="16135" width="82.28515625" style="6" customWidth="1"/>
    <col min="16136" max="16384" width="9.140625" style="6"/>
  </cols>
  <sheetData>
    <row r="1" spans="1:8">
      <c r="B1" s="5"/>
    </row>
    <row r="2" spans="1:8">
      <c r="A2" s="7" t="s">
        <v>182</v>
      </c>
      <c r="B2" s="5"/>
    </row>
    <row r="4" spans="1:8">
      <c r="A4" s="8" t="s">
        <v>183</v>
      </c>
      <c r="E4" s="1"/>
    </row>
    <row r="5" spans="1:8">
      <c r="A5" s="9"/>
      <c r="B5" s="10"/>
      <c r="D5" s="10"/>
      <c r="E5" s="10"/>
    </row>
    <row r="6" spans="1:8">
      <c r="A6" s="11" t="s">
        <v>0</v>
      </c>
      <c r="B6" s="12"/>
      <c r="C6" s="12"/>
      <c r="D6" s="11" t="s">
        <v>1</v>
      </c>
      <c r="E6" s="11" t="s">
        <v>2</v>
      </c>
      <c r="F6" s="11" t="s">
        <v>3</v>
      </c>
      <c r="G6" s="11"/>
    </row>
    <row r="7" spans="1:8">
      <c r="A7" s="11" t="s">
        <v>4</v>
      </c>
      <c r="B7" s="12" t="s">
        <v>5</v>
      </c>
      <c r="C7" s="11" t="s">
        <v>6</v>
      </c>
      <c r="D7" s="11" t="s">
        <v>7</v>
      </c>
      <c r="E7" s="11" t="s">
        <v>165</v>
      </c>
      <c r="F7" s="11" t="s">
        <v>8</v>
      </c>
      <c r="G7" s="11" t="s">
        <v>9</v>
      </c>
    </row>
    <row r="8" spans="1:8">
      <c r="A8" s="11"/>
      <c r="B8" s="12"/>
      <c r="C8" s="11" t="s">
        <v>10</v>
      </c>
      <c r="D8" s="11" t="s">
        <v>164</v>
      </c>
      <c r="E8" s="11"/>
      <c r="F8" s="11"/>
      <c r="G8" s="39"/>
    </row>
    <row r="9" spans="1:8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</row>
    <row r="10" spans="1:8">
      <c r="A10" s="11" t="s">
        <v>11</v>
      </c>
      <c r="B10" s="46" t="s">
        <v>180</v>
      </c>
      <c r="C10" s="14"/>
      <c r="D10" s="15"/>
      <c r="E10" s="15"/>
      <c r="F10" s="16"/>
      <c r="G10" s="39"/>
    </row>
    <row r="11" spans="1:8">
      <c r="A11" s="17"/>
      <c r="B11" s="46" t="s">
        <v>181</v>
      </c>
      <c r="C11" s="15" t="s">
        <v>12</v>
      </c>
      <c r="D11" s="18">
        <f>SUM(D12:D53)-D30-D31</f>
        <v>34844.83</v>
      </c>
      <c r="E11" s="18">
        <f>SUM(E12:E53)-E30-E31</f>
        <v>34119.350000000006</v>
      </c>
      <c r="F11" s="19">
        <f>E11/D11*100</f>
        <v>97.917969466345525</v>
      </c>
      <c r="G11" s="39"/>
      <c r="H11" s="20"/>
    </row>
    <row r="12" spans="1:8">
      <c r="A12" s="17" t="s">
        <v>13</v>
      </c>
      <c r="B12" s="39" t="s">
        <v>15</v>
      </c>
      <c r="C12" s="11" t="s">
        <v>12</v>
      </c>
      <c r="D12" s="21">
        <v>5548.7999999999993</v>
      </c>
      <c r="E12" s="21">
        <v>5548.87</v>
      </c>
      <c r="F12" s="17">
        <f t="shared" ref="F12:F53" si="0">E12/D12*100</f>
        <v>100.00126153402537</v>
      </c>
      <c r="G12" s="12"/>
      <c r="H12" s="20"/>
    </row>
    <row r="13" spans="1:8" hidden="1">
      <c r="A13" s="17" t="s">
        <v>17</v>
      </c>
      <c r="B13" s="39" t="s">
        <v>18</v>
      </c>
      <c r="C13" s="11" t="s">
        <v>12</v>
      </c>
      <c r="D13" s="21">
        <v>0</v>
      </c>
      <c r="E13" s="21">
        <v>0</v>
      </c>
      <c r="F13" s="17" t="e">
        <f t="shared" si="0"/>
        <v>#DIV/0!</v>
      </c>
      <c r="G13" s="39"/>
      <c r="H13" s="20"/>
    </row>
    <row r="14" spans="1:8" hidden="1">
      <c r="A14" s="17" t="s">
        <v>20</v>
      </c>
      <c r="B14" s="39" t="s">
        <v>21</v>
      </c>
      <c r="C14" s="11" t="s">
        <v>12</v>
      </c>
      <c r="D14" s="21">
        <v>0</v>
      </c>
      <c r="E14" s="21">
        <v>0</v>
      </c>
      <c r="F14" s="17" t="e">
        <f t="shared" si="0"/>
        <v>#DIV/0!</v>
      </c>
      <c r="G14" s="12"/>
      <c r="H14" s="20"/>
    </row>
    <row r="15" spans="1:8" hidden="1">
      <c r="A15" s="17" t="s">
        <v>22</v>
      </c>
      <c r="B15" s="39" t="s">
        <v>23</v>
      </c>
      <c r="C15" s="11" t="s">
        <v>12</v>
      </c>
      <c r="D15" s="21">
        <v>0</v>
      </c>
      <c r="E15" s="21">
        <v>0</v>
      </c>
      <c r="F15" s="17" t="e">
        <f t="shared" si="0"/>
        <v>#DIV/0!</v>
      </c>
      <c r="G15" s="12"/>
      <c r="H15" s="20"/>
    </row>
    <row r="16" spans="1:8" hidden="1">
      <c r="A16" s="17" t="s">
        <v>24</v>
      </c>
      <c r="B16" s="39" t="s">
        <v>25</v>
      </c>
      <c r="C16" s="11" t="s">
        <v>12</v>
      </c>
      <c r="D16" s="21">
        <v>0</v>
      </c>
      <c r="E16" s="21">
        <v>0</v>
      </c>
      <c r="F16" s="17" t="e">
        <f t="shared" si="0"/>
        <v>#DIV/0!</v>
      </c>
      <c r="G16" s="12"/>
      <c r="H16" s="20"/>
    </row>
    <row r="17" spans="1:8">
      <c r="A17" s="17" t="s">
        <v>14</v>
      </c>
      <c r="B17" s="39" t="s">
        <v>27</v>
      </c>
      <c r="C17" s="11" t="s">
        <v>12</v>
      </c>
      <c r="D17" s="40">
        <v>232.93</v>
      </c>
      <c r="E17" s="40">
        <v>231.28</v>
      </c>
      <c r="F17" s="17">
        <f t="shared" si="0"/>
        <v>99.291632679345724</v>
      </c>
      <c r="G17" s="12" t="s">
        <v>16</v>
      </c>
      <c r="H17" s="20"/>
    </row>
    <row r="18" spans="1:8" ht="45" customHeight="1">
      <c r="A18" s="17" t="s">
        <v>17</v>
      </c>
      <c r="B18" s="39" t="s">
        <v>29</v>
      </c>
      <c r="C18" s="11" t="s">
        <v>12</v>
      </c>
      <c r="D18" s="40">
        <v>48.57</v>
      </c>
      <c r="E18" s="40">
        <v>54.26</v>
      </c>
      <c r="F18" s="17">
        <f t="shared" si="0"/>
        <v>111.71505044266009</v>
      </c>
      <c r="G18" s="2" t="s">
        <v>30</v>
      </c>
      <c r="H18" s="20"/>
    </row>
    <row r="19" spans="1:8">
      <c r="A19" s="17" t="s">
        <v>19</v>
      </c>
      <c r="B19" s="39" t="s">
        <v>32</v>
      </c>
      <c r="C19" s="11" t="s">
        <v>12</v>
      </c>
      <c r="D19" s="21">
        <v>780.2</v>
      </c>
      <c r="E19" s="21">
        <v>248.74</v>
      </c>
      <c r="F19" s="17">
        <f t="shared" si="0"/>
        <v>31.881568828505515</v>
      </c>
      <c r="G19" s="12" t="s">
        <v>184</v>
      </c>
      <c r="H19" s="20"/>
    </row>
    <row r="20" spans="1:8">
      <c r="A20" s="17" t="s">
        <v>20</v>
      </c>
      <c r="B20" s="39" t="s">
        <v>147</v>
      </c>
      <c r="C20" s="11" t="s">
        <v>12</v>
      </c>
      <c r="D20" s="21">
        <v>644.07000000000005</v>
      </c>
      <c r="E20" s="21">
        <v>644.04</v>
      </c>
      <c r="F20" s="17">
        <f t="shared" si="0"/>
        <v>99.995342121197993</v>
      </c>
      <c r="G20" s="12"/>
      <c r="H20" s="20"/>
    </row>
    <row r="21" spans="1:8" hidden="1">
      <c r="A21" s="12"/>
      <c r="B21" s="39" t="s">
        <v>36</v>
      </c>
      <c r="C21" s="11" t="s">
        <v>12</v>
      </c>
      <c r="D21" s="21">
        <v>0</v>
      </c>
      <c r="E21" s="21">
        <v>0</v>
      </c>
      <c r="F21" s="17" t="e">
        <f t="shared" si="0"/>
        <v>#DIV/0!</v>
      </c>
      <c r="G21" s="12"/>
      <c r="H21" s="20"/>
    </row>
    <row r="22" spans="1:8">
      <c r="A22" s="17" t="s">
        <v>22</v>
      </c>
      <c r="B22" s="39" t="s">
        <v>38</v>
      </c>
      <c r="C22" s="11" t="s">
        <v>12</v>
      </c>
      <c r="D22" s="21">
        <v>8550.57</v>
      </c>
      <c r="E22" s="21">
        <v>8549.11</v>
      </c>
      <c r="F22" s="17">
        <f t="shared" si="0"/>
        <v>99.982925114933877</v>
      </c>
      <c r="G22" s="12"/>
      <c r="H22" s="20"/>
    </row>
    <row r="23" spans="1:8" ht="19.5" customHeight="1">
      <c r="A23" s="17" t="s">
        <v>24</v>
      </c>
      <c r="B23" s="13" t="s">
        <v>40</v>
      </c>
      <c r="C23" s="11" t="s">
        <v>12</v>
      </c>
      <c r="D23" s="21">
        <v>11306.61</v>
      </c>
      <c r="E23" s="21">
        <v>11302.17</v>
      </c>
      <c r="F23" s="17">
        <f t="shared" si="0"/>
        <v>99.960730935267065</v>
      </c>
      <c r="G23" s="12"/>
      <c r="H23" s="20"/>
    </row>
    <row r="24" spans="1:8" hidden="1">
      <c r="A24" s="17" t="s">
        <v>24</v>
      </c>
      <c r="B24" s="39" t="s">
        <v>42</v>
      </c>
      <c r="C24" s="11" t="s">
        <v>12</v>
      </c>
      <c r="D24" s="21">
        <v>0</v>
      </c>
      <c r="E24" s="21">
        <v>0</v>
      </c>
      <c r="F24" s="17" t="e">
        <f t="shared" si="0"/>
        <v>#DIV/0!</v>
      </c>
      <c r="G24" s="39"/>
      <c r="H24" s="20"/>
    </row>
    <row r="25" spans="1:8">
      <c r="A25" s="17" t="s">
        <v>26</v>
      </c>
      <c r="B25" s="39" t="s">
        <v>44</v>
      </c>
      <c r="C25" s="11" t="s">
        <v>12</v>
      </c>
      <c r="D25" s="21">
        <v>608.11</v>
      </c>
      <c r="E25" s="21">
        <v>608.11</v>
      </c>
      <c r="F25" s="17">
        <f t="shared" si="0"/>
        <v>100</v>
      </c>
      <c r="G25" s="39"/>
      <c r="H25" s="20"/>
    </row>
    <row r="26" spans="1:8">
      <c r="A26" s="17" t="s">
        <v>28</v>
      </c>
      <c r="B26" s="39" t="s">
        <v>46</v>
      </c>
      <c r="C26" s="11" t="s">
        <v>12</v>
      </c>
      <c r="D26" s="21">
        <v>0</v>
      </c>
      <c r="E26" s="21">
        <v>499.1</v>
      </c>
      <c r="F26" s="17">
        <v>0</v>
      </c>
      <c r="G26" s="12"/>
      <c r="H26" s="20"/>
    </row>
    <row r="27" spans="1:8" hidden="1">
      <c r="A27" s="17" t="s">
        <v>28</v>
      </c>
      <c r="B27" s="39" t="s">
        <v>47</v>
      </c>
      <c r="C27" s="11" t="s">
        <v>12</v>
      </c>
      <c r="D27" s="21">
        <v>0</v>
      </c>
      <c r="E27" s="21">
        <v>0</v>
      </c>
      <c r="F27" s="17" t="e">
        <f t="shared" si="0"/>
        <v>#DIV/0!</v>
      </c>
      <c r="G27" s="39"/>
      <c r="H27" s="20"/>
    </row>
    <row r="28" spans="1:8" hidden="1">
      <c r="A28" s="17" t="s">
        <v>31</v>
      </c>
      <c r="B28" s="39" t="s">
        <v>48</v>
      </c>
      <c r="C28" s="11" t="s">
        <v>12</v>
      </c>
      <c r="D28" s="21">
        <v>0</v>
      </c>
      <c r="E28" s="21">
        <v>0</v>
      </c>
      <c r="F28" s="17" t="e">
        <f t="shared" si="0"/>
        <v>#DIV/0!</v>
      </c>
      <c r="G28" s="39"/>
      <c r="H28" s="20"/>
    </row>
    <row r="29" spans="1:8" hidden="1">
      <c r="A29" s="17" t="s">
        <v>26</v>
      </c>
      <c r="B29" s="39" t="s">
        <v>49</v>
      </c>
      <c r="C29" s="11" t="s">
        <v>12</v>
      </c>
      <c r="D29" s="21"/>
      <c r="E29" s="21"/>
      <c r="F29" s="17" t="e">
        <f t="shared" si="0"/>
        <v>#DIV/0!</v>
      </c>
      <c r="G29" s="39"/>
      <c r="H29" s="20"/>
    </row>
    <row r="30" spans="1:8" hidden="1">
      <c r="A30" s="17" t="s">
        <v>17</v>
      </c>
      <c r="B30" s="39" t="s">
        <v>50</v>
      </c>
      <c r="C30" s="11" t="s">
        <v>12</v>
      </c>
      <c r="D30" s="21">
        <v>0</v>
      </c>
      <c r="E30" s="21">
        <v>0</v>
      </c>
      <c r="F30" s="17" t="e">
        <f t="shared" si="0"/>
        <v>#DIV/0!</v>
      </c>
      <c r="G30" s="39" t="s">
        <v>51</v>
      </c>
      <c r="H30" s="20"/>
    </row>
    <row r="31" spans="1:8" hidden="1">
      <c r="A31" s="17" t="s">
        <v>28</v>
      </c>
      <c r="B31" s="39" t="s">
        <v>52</v>
      </c>
      <c r="C31" s="11" t="s">
        <v>12</v>
      </c>
      <c r="D31" s="21">
        <v>0</v>
      </c>
      <c r="E31" s="21">
        <v>0</v>
      </c>
      <c r="F31" s="17" t="e">
        <f t="shared" si="0"/>
        <v>#DIV/0!</v>
      </c>
      <c r="G31" s="12" t="s">
        <v>53</v>
      </c>
      <c r="H31" s="20"/>
    </row>
    <row r="32" spans="1:8" hidden="1">
      <c r="A32" s="17" t="s">
        <v>31</v>
      </c>
      <c r="B32" s="39" t="s">
        <v>54</v>
      </c>
      <c r="C32" s="11" t="s">
        <v>12</v>
      </c>
      <c r="D32" s="21">
        <v>0</v>
      </c>
      <c r="E32" s="21">
        <v>0</v>
      </c>
      <c r="F32" s="17" t="e">
        <f t="shared" si="0"/>
        <v>#DIV/0!</v>
      </c>
      <c r="G32" s="39"/>
      <c r="H32" s="20"/>
    </row>
    <row r="33" spans="1:8" hidden="1">
      <c r="A33" s="17" t="s">
        <v>26</v>
      </c>
      <c r="B33" s="39" t="s">
        <v>55</v>
      </c>
      <c r="C33" s="11" t="s">
        <v>12</v>
      </c>
      <c r="D33" s="21">
        <v>0</v>
      </c>
      <c r="E33" s="21">
        <v>0</v>
      </c>
      <c r="F33" s="17" t="e">
        <f t="shared" si="0"/>
        <v>#DIV/0!</v>
      </c>
      <c r="G33" s="39"/>
      <c r="H33" s="20"/>
    </row>
    <row r="34" spans="1:8" hidden="1">
      <c r="A34" s="17" t="s">
        <v>17</v>
      </c>
      <c r="B34" s="39" t="s">
        <v>56</v>
      </c>
      <c r="C34" s="11" t="s">
        <v>12</v>
      </c>
      <c r="D34" s="21">
        <v>0</v>
      </c>
      <c r="E34" s="21">
        <v>0</v>
      </c>
      <c r="F34" s="17" t="e">
        <f t="shared" si="0"/>
        <v>#DIV/0!</v>
      </c>
      <c r="G34" s="39"/>
      <c r="H34" s="20"/>
    </row>
    <row r="35" spans="1:8" ht="37.5">
      <c r="A35" s="17" t="s">
        <v>31</v>
      </c>
      <c r="B35" s="13" t="s">
        <v>159</v>
      </c>
      <c r="C35" s="11" t="s">
        <v>12</v>
      </c>
      <c r="D35" s="21">
        <v>628.79999999999995</v>
      </c>
      <c r="E35" s="21">
        <v>443.13</v>
      </c>
      <c r="F35" s="17">
        <f t="shared" si="0"/>
        <v>70.47232824427482</v>
      </c>
      <c r="G35" s="12" t="s">
        <v>184</v>
      </c>
      <c r="H35" s="20"/>
    </row>
    <row r="36" spans="1:8" ht="37.5">
      <c r="A36" s="17" t="s">
        <v>33</v>
      </c>
      <c r="B36" s="13" t="s">
        <v>160</v>
      </c>
      <c r="C36" s="11" t="s">
        <v>12</v>
      </c>
      <c r="D36" s="21">
        <v>3370.8</v>
      </c>
      <c r="E36" s="21">
        <v>2250</v>
      </c>
      <c r="F36" s="17">
        <f t="shared" si="0"/>
        <v>66.749733001067995</v>
      </c>
      <c r="G36" s="12" t="s">
        <v>185</v>
      </c>
      <c r="H36" s="20"/>
    </row>
    <row r="37" spans="1:8">
      <c r="A37" s="17" t="s">
        <v>34</v>
      </c>
      <c r="B37" s="39" t="s">
        <v>57</v>
      </c>
      <c r="C37" s="11" t="s">
        <v>12</v>
      </c>
      <c r="D37" s="21">
        <v>137.72</v>
      </c>
      <c r="E37" s="21">
        <v>137.76</v>
      </c>
      <c r="F37" s="17">
        <f t="shared" si="0"/>
        <v>100.02904443799012</v>
      </c>
      <c r="G37" s="12"/>
      <c r="H37" s="20"/>
    </row>
    <row r="38" spans="1:8" hidden="1">
      <c r="A38" s="17" t="s">
        <v>34</v>
      </c>
      <c r="B38" s="39" t="s">
        <v>58</v>
      </c>
      <c r="C38" s="11" t="s">
        <v>12</v>
      </c>
      <c r="D38" s="21">
        <v>0</v>
      </c>
      <c r="E38" s="21">
        <v>0</v>
      </c>
      <c r="F38" s="17" t="e">
        <f t="shared" si="0"/>
        <v>#DIV/0!</v>
      </c>
      <c r="G38" s="39"/>
      <c r="H38" s="20"/>
    </row>
    <row r="39" spans="1:8" hidden="1">
      <c r="A39" s="17" t="s">
        <v>35</v>
      </c>
      <c r="B39" s="39" t="s">
        <v>59</v>
      </c>
      <c r="C39" s="11" t="s">
        <v>12</v>
      </c>
      <c r="D39" s="21">
        <v>0</v>
      </c>
      <c r="E39" s="21">
        <v>0</v>
      </c>
      <c r="F39" s="17" t="e">
        <f t="shared" si="0"/>
        <v>#DIV/0!</v>
      </c>
      <c r="G39" s="39"/>
      <c r="H39" s="20"/>
    </row>
    <row r="40" spans="1:8" hidden="1">
      <c r="A40" s="17" t="s">
        <v>31</v>
      </c>
      <c r="B40" s="39" t="s">
        <v>60</v>
      </c>
      <c r="C40" s="11" t="s">
        <v>12</v>
      </c>
      <c r="D40" s="21">
        <v>0</v>
      </c>
      <c r="E40" s="21">
        <v>0</v>
      </c>
      <c r="F40" s="17" t="e">
        <f t="shared" si="0"/>
        <v>#DIV/0!</v>
      </c>
      <c r="G40" s="39"/>
      <c r="H40" s="20"/>
    </row>
    <row r="41" spans="1:8" hidden="1">
      <c r="A41" s="17" t="s">
        <v>26</v>
      </c>
      <c r="B41" s="39" t="s">
        <v>61</v>
      </c>
      <c r="C41" s="11" t="s">
        <v>12</v>
      </c>
      <c r="D41" s="21">
        <v>0</v>
      </c>
      <c r="E41" s="21">
        <v>0</v>
      </c>
      <c r="F41" s="17" t="e">
        <f t="shared" si="0"/>
        <v>#DIV/0!</v>
      </c>
      <c r="G41" s="39"/>
      <c r="H41" s="20"/>
    </row>
    <row r="42" spans="1:8">
      <c r="A42" s="17" t="s">
        <v>35</v>
      </c>
      <c r="B42" s="39" t="s">
        <v>62</v>
      </c>
      <c r="C42" s="11" t="s">
        <v>12</v>
      </c>
      <c r="D42" s="21">
        <v>925.81</v>
      </c>
      <c r="E42" s="21">
        <v>965.15</v>
      </c>
      <c r="F42" s="17">
        <f t="shared" si="0"/>
        <v>104.2492520063512</v>
      </c>
      <c r="G42" s="39" t="s">
        <v>51</v>
      </c>
      <c r="H42" s="20"/>
    </row>
    <row r="43" spans="1:8" hidden="1">
      <c r="A43" s="17" t="s">
        <v>28</v>
      </c>
      <c r="B43" s="39" t="s">
        <v>63</v>
      </c>
      <c r="C43" s="11" t="s">
        <v>12</v>
      </c>
      <c r="D43" s="21">
        <v>0</v>
      </c>
      <c r="E43" s="21">
        <v>0</v>
      </c>
      <c r="F43" s="17" t="e">
        <f t="shared" si="0"/>
        <v>#DIV/0!</v>
      </c>
      <c r="G43" s="39" t="s">
        <v>51</v>
      </c>
      <c r="H43" s="20"/>
    </row>
    <row r="44" spans="1:8">
      <c r="A44" s="17" t="s">
        <v>37</v>
      </c>
      <c r="B44" s="39" t="s">
        <v>64</v>
      </c>
      <c r="C44" s="11" t="s">
        <v>12</v>
      </c>
      <c r="D44" s="21">
        <v>118.98</v>
      </c>
      <c r="E44" s="21">
        <v>191.22</v>
      </c>
      <c r="F44" s="17">
        <f t="shared" si="0"/>
        <v>160.71608673726675</v>
      </c>
      <c r="G44" s="39" t="s">
        <v>51</v>
      </c>
      <c r="H44" s="20"/>
    </row>
    <row r="45" spans="1:8" ht="18.75" hidden="1" customHeight="1">
      <c r="A45" s="17" t="s">
        <v>26</v>
      </c>
      <c r="B45" s="39" t="s">
        <v>65</v>
      </c>
      <c r="C45" s="11" t="s">
        <v>12</v>
      </c>
      <c r="D45" s="21">
        <v>0</v>
      </c>
      <c r="E45" s="21">
        <v>0</v>
      </c>
      <c r="F45" s="17" t="e">
        <f t="shared" si="0"/>
        <v>#DIV/0!</v>
      </c>
      <c r="G45" s="39" t="s">
        <v>51</v>
      </c>
      <c r="H45" s="20"/>
    </row>
    <row r="46" spans="1:8" ht="18.75" hidden="1" customHeight="1">
      <c r="A46" s="17" t="s">
        <v>39</v>
      </c>
      <c r="B46" s="39" t="s">
        <v>66</v>
      </c>
      <c r="C46" s="11" t="s">
        <v>12</v>
      </c>
      <c r="D46" s="21">
        <v>0</v>
      </c>
      <c r="E46" s="21">
        <v>0</v>
      </c>
      <c r="F46" s="17" t="e">
        <f t="shared" si="0"/>
        <v>#DIV/0!</v>
      </c>
      <c r="G46" s="39" t="s">
        <v>51</v>
      </c>
      <c r="H46" s="20"/>
    </row>
    <row r="47" spans="1:8" ht="18.75" hidden="1" customHeight="1">
      <c r="A47" s="17" t="s">
        <v>28</v>
      </c>
      <c r="B47" s="39" t="s">
        <v>67</v>
      </c>
      <c r="C47" s="11" t="s">
        <v>12</v>
      </c>
      <c r="D47" s="21">
        <v>0</v>
      </c>
      <c r="E47" s="21">
        <v>0</v>
      </c>
      <c r="F47" s="17" t="e">
        <f t="shared" si="0"/>
        <v>#DIV/0!</v>
      </c>
      <c r="G47" s="39" t="s">
        <v>51</v>
      </c>
      <c r="H47" s="20"/>
    </row>
    <row r="48" spans="1:8" ht="37.5" customHeight="1">
      <c r="A48" s="17" t="s">
        <v>39</v>
      </c>
      <c r="B48" s="39" t="s">
        <v>161</v>
      </c>
      <c r="C48" s="11" t="s">
        <v>12</v>
      </c>
      <c r="D48" s="21">
        <v>1050</v>
      </c>
      <c r="E48" s="21">
        <v>1004</v>
      </c>
      <c r="F48" s="17">
        <f t="shared" si="0"/>
        <v>95.61904761904762</v>
      </c>
      <c r="G48" s="26" t="s">
        <v>192</v>
      </c>
      <c r="H48" s="20"/>
    </row>
    <row r="49" spans="1:8" ht="24" customHeight="1">
      <c r="A49" s="17" t="s">
        <v>41</v>
      </c>
      <c r="B49" s="13" t="s">
        <v>162</v>
      </c>
      <c r="C49" s="11" t="s">
        <v>12</v>
      </c>
      <c r="D49" s="21">
        <v>892.86</v>
      </c>
      <c r="E49" s="21">
        <v>892.86</v>
      </c>
      <c r="F49" s="17">
        <f t="shared" si="0"/>
        <v>100</v>
      </c>
      <c r="G49" s="39"/>
      <c r="H49" s="20"/>
    </row>
    <row r="50" spans="1:8" ht="18" customHeight="1">
      <c r="A50" s="17" t="s">
        <v>43</v>
      </c>
      <c r="B50" s="39" t="s">
        <v>163</v>
      </c>
      <c r="C50" s="11" t="s">
        <v>12</v>
      </c>
      <c r="D50" s="40">
        <v>0</v>
      </c>
      <c r="E50" s="40">
        <v>549.54999999999995</v>
      </c>
      <c r="F50" s="17">
        <v>0</v>
      </c>
      <c r="G50" s="39"/>
      <c r="H50" s="20"/>
    </row>
    <row r="51" spans="1:8" hidden="1">
      <c r="A51" s="17" t="s">
        <v>45</v>
      </c>
      <c r="B51" s="12" t="s">
        <v>68</v>
      </c>
      <c r="C51" s="11" t="s">
        <v>12</v>
      </c>
      <c r="D51" s="41">
        <v>0</v>
      </c>
      <c r="E51" s="41">
        <v>0</v>
      </c>
      <c r="F51" s="42" t="e">
        <f t="shared" si="0"/>
        <v>#DIV/0!</v>
      </c>
      <c r="G51" s="39"/>
      <c r="H51" s="20"/>
    </row>
    <row r="52" spans="1:8" hidden="1">
      <c r="A52" s="17" t="s">
        <v>69</v>
      </c>
      <c r="B52" s="12" t="s">
        <v>70</v>
      </c>
      <c r="C52" s="11" t="s">
        <v>12</v>
      </c>
      <c r="D52" s="41">
        <v>0</v>
      </c>
      <c r="E52" s="41">
        <v>0</v>
      </c>
      <c r="F52" s="42" t="e">
        <f t="shared" si="0"/>
        <v>#DIV/0!</v>
      </c>
      <c r="G52" s="39"/>
      <c r="H52" s="20"/>
    </row>
    <row r="53" spans="1:8" hidden="1">
      <c r="A53" s="17" t="s">
        <v>71</v>
      </c>
      <c r="B53" s="12" t="s">
        <v>72</v>
      </c>
      <c r="C53" s="11" t="s">
        <v>12</v>
      </c>
      <c r="D53" s="41">
        <v>0</v>
      </c>
      <c r="E53" s="41">
        <v>0</v>
      </c>
      <c r="F53" s="42" t="e">
        <f t="shared" si="0"/>
        <v>#DIV/0!</v>
      </c>
      <c r="G53" s="39"/>
      <c r="H53" s="20"/>
    </row>
    <row r="54" spans="1:8">
      <c r="A54" s="17" t="s">
        <v>73</v>
      </c>
      <c r="B54" s="14" t="s">
        <v>179</v>
      </c>
      <c r="C54" s="15" t="s">
        <v>12</v>
      </c>
      <c r="D54" s="19">
        <f>SUM(D55:D65)</f>
        <v>154267.71</v>
      </c>
      <c r="E54" s="19">
        <f>SUM(E55:E65)</f>
        <v>154280.29999999999</v>
      </c>
      <c r="F54" s="16">
        <f t="shared" ref="F54:F96" si="1">E54*100/D54</f>
        <v>100.00816113754459</v>
      </c>
      <c r="G54" s="39"/>
      <c r="H54" s="20"/>
    </row>
    <row r="55" spans="1:8">
      <c r="A55" s="11" t="s">
        <v>148</v>
      </c>
      <c r="B55" s="39" t="s">
        <v>166</v>
      </c>
      <c r="C55" s="11" t="s">
        <v>12</v>
      </c>
      <c r="D55" s="21">
        <v>56437.96</v>
      </c>
      <c r="E55" s="21">
        <v>56419.66</v>
      </c>
      <c r="F55" s="17">
        <f>E55*100/D55</f>
        <v>99.967575015113937</v>
      </c>
      <c r="G55" s="39"/>
      <c r="H55" s="20"/>
    </row>
    <row r="56" spans="1:8">
      <c r="A56" s="11" t="s">
        <v>149</v>
      </c>
      <c r="B56" s="39" t="s">
        <v>167</v>
      </c>
      <c r="C56" s="11" t="s">
        <v>12</v>
      </c>
      <c r="D56" s="21">
        <v>918.18</v>
      </c>
      <c r="E56" s="21">
        <v>918.17</v>
      </c>
      <c r="F56" s="17">
        <f t="shared" ref="F56:F65" si="2">E56*100/D56</f>
        <v>99.998910888932457</v>
      </c>
      <c r="G56" s="12"/>
      <c r="H56" s="20"/>
    </row>
    <row r="57" spans="1:8">
      <c r="A57" s="11" t="s">
        <v>150</v>
      </c>
      <c r="B57" s="39" t="s">
        <v>168</v>
      </c>
      <c r="C57" s="11" t="s">
        <v>12</v>
      </c>
      <c r="D57" s="21">
        <v>1535.94</v>
      </c>
      <c r="E57" s="21">
        <v>1536.08</v>
      </c>
      <c r="F57" s="17">
        <f t="shared" si="2"/>
        <v>100.00911493938565</v>
      </c>
      <c r="G57" s="12"/>
      <c r="H57" s="20"/>
    </row>
    <row r="58" spans="1:8">
      <c r="A58" s="11" t="s">
        <v>151</v>
      </c>
      <c r="B58" s="39" t="s">
        <v>169</v>
      </c>
      <c r="C58" s="11" t="s">
        <v>12</v>
      </c>
      <c r="D58" s="21">
        <v>85117.09</v>
      </c>
      <c r="E58" s="21">
        <v>85117.38</v>
      </c>
      <c r="F58" s="17">
        <f t="shared" si="2"/>
        <v>100.00034070713649</v>
      </c>
      <c r="G58" s="12"/>
      <c r="H58" s="20"/>
    </row>
    <row r="59" spans="1:8">
      <c r="A59" s="11" t="s">
        <v>152</v>
      </c>
      <c r="B59" s="39" t="s">
        <v>170</v>
      </c>
      <c r="C59" s="11" t="s">
        <v>12</v>
      </c>
      <c r="D59" s="21">
        <v>341.59</v>
      </c>
      <c r="E59" s="21">
        <v>341.59</v>
      </c>
      <c r="F59" s="17">
        <f t="shared" si="2"/>
        <v>100.00000000000001</v>
      </c>
      <c r="G59" s="12"/>
      <c r="H59" s="20"/>
    </row>
    <row r="60" spans="1:8">
      <c r="A60" s="11" t="s">
        <v>153</v>
      </c>
      <c r="B60" s="39" t="s">
        <v>171</v>
      </c>
      <c r="C60" s="11" t="s">
        <v>12</v>
      </c>
      <c r="D60" s="21">
        <v>1853.54</v>
      </c>
      <c r="E60" s="21">
        <v>1853.83</v>
      </c>
      <c r="F60" s="17">
        <f t="shared" si="2"/>
        <v>100.01564573734584</v>
      </c>
      <c r="G60" s="12"/>
      <c r="H60" s="20"/>
    </row>
    <row r="61" spans="1:8" ht="37.5">
      <c r="A61" s="11" t="s">
        <v>154</v>
      </c>
      <c r="B61" s="39" t="s">
        <v>172</v>
      </c>
      <c r="C61" s="11" t="s">
        <v>12</v>
      </c>
      <c r="D61" s="21">
        <v>447.21</v>
      </c>
      <c r="E61" s="21">
        <v>477.04</v>
      </c>
      <c r="F61" s="17">
        <f t="shared" si="2"/>
        <v>106.6702444041949</v>
      </c>
      <c r="G61" s="13" t="s">
        <v>74</v>
      </c>
      <c r="H61" s="20"/>
    </row>
    <row r="62" spans="1:8">
      <c r="A62" s="11" t="s">
        <v>155</v>
      </c>
      <c r="B62" s="39" t="s">
        <v>173</v>
      </c>
      <c r="C62" s="11" t="s">
        <v>12</v>
      </c>
      <c r="D62" s="21">
        <v>1828.63</v>
      </c>
      <c r="E62" s="21">
        <v>1828.95</v>
      </c>
      <c r="F62" s="17">
        <f t="shared" si="2"/>
        <v>100.01749943947107</v>
      </c>
      <c r="G62" s="12"/>
      <c r="H62" s="20"/>
    </row>
    <row r="63" spans="1:8">
      <c r="A63" s="11" t="s">
        <v>156</v>
      </c>
      <c r="B63" s="39" t="s">
        <v>174</v>
      </c>
      <c r="C63" s="11" t="s">
        <v>12</v>
      </c>
      <c r="D63" s="21">
        <v>2037.09</v>
      </c>
      <c r="E63" s="21">
        <v>2037.24</v>
      </c>
      <c r="F63" s="17">
        <f t="shared" si="2"/>
        <v>100.00736344491408</v>
      </c>
      <c r="G63" s="12"/>
      <c r="H63" s="20"/>
    </row>
    <row r="64" spans="1:8">
      <c r="A64" s="11" t="s">
        <v>157</v>
      </c>
      <c r="B64" s="39" t="s">
        <v>175</v>
      </c>
      <c r="C64" s="11" t="s">
        <v>12</v>
      </c>
      <c r="D64" s="21">
        <v>3581.48</v>
      </c>
      <c r="E64" s="21">
        <v>3581.33</v>
      </c>
      <c r="F64" s="17">
        <f t="shared" si="2"/>
        <v>99.995811787305811</v>
      </c>
      <c r="G64" s="12"/>
      <c r="H64" s="20"/>
    </row>
    <row r="65" spans="1:9">
      <c r="A65" s="17" t="s">
        <v>158</v>
      </c>
      <c r="B65" s="39" t="s">
        <v>176</v>
      </c>
      <c r="C65" s="11" t="s">
        <v>12</v>
      </c>
      <c r="D65" s="21">
        <v>169</v>
      </c>
      <c r="E65" s="41">
        <v>169.03</v>
      </c>
      <c r="F65" s="17">
        <f t="shared" si="2"/>
        <v>100.01775147928994</v>
      </c>
      <c r="G65" s="39"/>
      <c r="H65" s="20"/>
    </row>
    <row r="66" spans="1:9">
      <c r="A66" s="22" t="s">
        <v>75</v>
      </c>
      <c r="B66" s="27" t="s">
        <v>76</v>
      </c>
      <c r="C66" s="28" t="s">
        <v>12</v>
      </c>
      <c r="D66" s="29">
        <f>D67+D68+D69</f>
        <v>36483.54</v>
      </c>
      <c r="E66" s="29">
        <f>E67+E68+E69</f>
        <v>36484.32</v>
      </c>
      <c r="F66" s="30">
        <f>E66*100/D66</f>
        <v>100.00213795042914</v>
      </c>
      <c r="G66" s="43"/>
      <c r="H66" s="20"/>
    </row>
    <row r="67" spans="1:9">
      <c r="A67" s="22" t="s">
        <v>77</v>
      </c>
      <c r="B67" s="23" t="s">
        <v>78</v>
      </c>
      <c r="C67" s="24" t="s">
        <v>12</v>
      </c>
      <c r="D67" s="21">
        <v>16778.670000000002</v>
      </c>
      <c r="E67" s="21">
        <v>16778.669999999998</v>
      </c>
      <c r="F67" s="25">
        <f t="shared" si="1"/>
        <v>99.999999999999972</v>
      </c>
      <c r="G67" s="43"/>
      <c r="H67" s="20"/>
    </row>
    <row r="68" spans="1:9">
      <c r="A68" s="22" t="s">
        <v>79</v>
      </c>
      <c r="B68" s="23" t="s">
        <v>80</v>
      </c>
      <c r="C68" s="24" t="s">
        <v>12</v>
      </c>
      <c r="D68" s="21">
        <v>18753.36</v>
      </c>
      <c r="E68" s="21">
        <v>18754.14</v>
      </c>
      <c r="F68" s="25">
        <f t="shared" si="1"/>
        <v>100.00415925466156</v>
      </c>
      <c r="G68" s="23"/>
      <c r="H68" s="20"/>
    </row>
    <row r="69" spans="1:9">
      <c r="A69" s="22" t="s">
        <v>81</v>
      </c>
      <c r="B69" s="23" t="s">
        <v>82</v>
      </c>
      <c r="C69" s="24" t="s">
        <v>12</v>
      </c>
      <c r="D69" s="21">
        <v>951.51</v>
      </c>
      <c r="E69" s="21">
        <v>951.51</v>
      </c>
      <c r="F69" s="22">
        <f t="shared" si="1"/>
        <v>100</v>
      </c>
      <c r="G69" s="43"/>
      <c r="H69" s="20"/>
    </row>
    <row r="70" spans="1:9">
      <c r="A70" s="30" t="s">
        <v>83</v>
      </c>
      <c r="B70" s="27" t="s">
        <v>84</v>
      </c>
      <c r="C70" s="28" t="s">
        <v>12</v>
      </c>
      <c r="D70" s="19">
        <f>D71</f>
        <v>319.94</v>
      </c>
      <c r="E70" s="19">
        <f>E71</f>
        <v>319.74</v>
      </c>
      <c r="F70" s="30">
        <f t="shared" si="1"/>
        <v>99.937488279052317</v>
      </c>
      <c r="G70" s="43"/>
      <c r="H70" s="20"/>
    </row>
    <row r="71" spans="1:9">
      <c r="A71" s="22" t="s">
        <v>85</v>
      </c>
      <c r="B71" s="23" t="s">
        <v>86</v>
      </c>
      <c r="C71" s="24" t="s">
        <v>12</v>
      </c>
      <c r="D71" s="40">
        <v>319.94</v>
      </c>
      <c r="E71" s="40">
        <v>319.74</v>
      </c>
      <c r="F71" s="22">
        <f t="shared" si="1"/>
        <v>99.937488279052317</v>
      </c>
      <c r="G71" s="43" t="s">
        <v>16</v>
      </c>
      <c r="H71" s="20"/>
    </row>
    <row r="72" spans="1:9">
      <c r="A72" s="30" t="s">
        <v>87</v>
      </c>
      <c r="B72" s="27" t="s">
        <v>88</v>
      </c>
      <c r="C72" s="28" t="s">
        <v>12</v>
      </c>
      <c r="D72" s="19">
        <f>D73+D74+D75+D76+D77+D78</f>
        <v>6644.1</v>
      </c>
      <c r="E72" s="19">
        <f>E73+E74+E75+E76+E77+E78</f>
        <v>6755.6200000000008</v>
      </c>
      <c r="F72" s="30">
        <f t="shared" si="1"/>
        <v>101.67848166042053</v>
      </c>
      <c r="G72" s="43"/>
      <c r="H72" s="20"/>
    </row>
    <row r="73" spans="1:9">
      <c r="A73" s="24" t="s">
        <v>89</v>
      </c>
      <c r="B73" s="23" t="s">
        <v>90</v>
      </c>
      <c r="C73" s="24" t="s">
        <v>12</v>
      </c>
      <c r="D73" s="21">
        <v>343.65</v>
      </c>
      <c r="E73" s="21">
        <v>342.22</v>
      </c>
      <c r="F73" s="22">
        <f t="shared" si="1"/>
        <v>99.583878946602653</v>
      </c>
      <c r="G73" s="43" t="s">
        <v>16</v>
      </c>
      <c r="H73" s="20"/>
      <c r="I73" s="10"/>
    </row>
    <row r="74" spans="1:9" ht="56.25">
      <c r="A74" s="24" t="s">
        <v>89</v>
      </c>
      <c r="B74" s="23" t="s">
        <v>91</v>
      </c>
      <c r="C74" s="24" t="s">
        <v>12</v>
      </c>
      <c r="D74" s="21">
        <v>4316.3500000000004</v>
      </c>
      <c r="E74" s="21">
        <v>4370.5600000000004</v>
      </c>
      <c r="F74" s="22">
        <f t="shared" si="1"/>
        <v>101.25592224912253</v>
      </c>
      <c r="G74" s="3" t="s">
        <v>92</v>
      </c>
      <c r="H74" s="20"/>
      <c r="I74" s="10"/>
    </row>
    <row r="75" spans="1:9" ht="37.5">
      <c r="A75" s="24" t="s">
        <v>93</v>
      </c>
      <c r="B75" s="23" t="s">
        <v>94</v>
      </c>
      <c r="C75" s="24" t="s">
        <v>12</v>
      </c>
      <c r="D75" s="21">
        <v>1130.7</v>
      </c>
      <c r="E75" s="21">
        <v>704.93</v>
      </c>
      <c r="F75" s="22">
        <f t="shared" si="1"/>
        <v>62.344565313522594</v>
      </c>
      <c r="G75" s="3" t="s">
        <v>95</v>
      </c>
      <c r="H75" s="20"/>
      <c r="I75" s="10"/>
    </row>
    <row r="76" spans="1:9">
      <c r="A76" s="24" t="s">
        <v>96</v>
      </c>
      <c r="B76" s="23" t="s">
        <v>97</v>
      </c>
      <c r="C76" s="24" t="s">
        <v>12</v>
      </c>
      <c r="D76" s="21">
        <v>574.1</v>
      </c>
      <c r="E76" s="21">
        <v>574.09</v>
      </c>
      <c r="F76" s="22">
        <f t="shared" si="1"/>
        <v>99.998258143180621</v>
      </c>
      <c r="G76" s="43"/>
      <c r="H76" s="20"/>
      <c r="I76" s="10"/>
    </row>
    <row r="77" spans="1:9">
      <c r="A77" s="24" t="s">
        <v>98</v>
      </c>
      <c r="B77" s="23" t="s">
        <v>99</v>
      </c>
      <c r="C77" s="24" t="s">
        <v>12</v>
      </c>
      <c r="D77" s="21">
        <v>21.8</v>
      </c>
      <c r="E77" s="21">
        <v>94.75</v>
      </c>
      <c r="F77" s="22">
        <f t="shared" si="1"/>
        <v>434.63302752293578</v>
      </c>
      <c r="G77" s="39" t="s">
        <v>51</v>
      </c>
      <c r="H77" s="20"/>
      <c r="I77" s="10"/>
    </row>
    <row r="78" spans="1:9">
      <c r="A78" s="24" t="s">
        <v>101</v>
      </c>
      <c r="B78" s="23" t="s">
        <v>102</v>
      </c>
      <c r="C78" s="24" t="s">
        <v>12</v>
      </c>
      <c r="D78" s="21">
        <v>257.5</v>
      </c>
      <c r="E78" s="21">
        <v>669.07</v>
      </c>
      <c r="F78" s="22">
        <f t="shared" si="1"/>
        <v>259.83300970873785</v>
      </c>
      <c r="G78" s="43" t="s">
        <v>100</v>
      </c>
      <c r="H78" s="20"/>
      <c r="I78" s="10"/>
    </row>
    <row r="79" spans="1:9">
      <c r="A79" s="30" t="s">
        <v>103</v>
      </c>
      <c r="B79" s="31" t="s">
        <v>104</v>
      </c>
      <c r="C79" s="28" t="s">
        <v>12</v>
      </c>
      <c r="D79" s="19">
        <f>SUM(D82:D94)+D80</f>
        <v>63890.349999999991</v>
      </c>
      <c r="E79" s="19">
        <f>SUM(E82:E94)+E80</f>
        <v>77211.59</v>
      </c>
      <c r="F79" s="30">
        <f t="shared" si="1"/>
        <v>120.85015968765238</v>
      </c>
      <c r="G79" s="44"/>
      <c r="H79" s="20"/>
      <c r="I79" s="10"/>
    </row>
    <row r="80" spans="1:9">
      <c r="A80" s="24" t="s">
        <v>105</v>
      </c>
      <c r="B80" s="23" t="s">
        <v>106</v>
      </c>
      <c r="C80" s="24" t="s">
        <v>12</v>
      </c>
      <c r="D80" s="21">
        <v>203.4</v>
      </c>
      <c r="E80" s="21">
        <v>104.46</v>
      </c>
      <c r="F80" s="22">
        <f t="shared" si="1"/>
        <v>51.356932153392329</v>
      </c>
      <c r="G80" s="23"/>
      <c r="H80" s="20"/>
      <c r="I80" s="10"/>
    </row>
    <row r="81" spans="1:10">
      <c r="A81" s="24" t="s">
        <v>107</v>
      </c>
      <c r="B81" s="23" t="s">
        <v>108</v>
      </c>
      <c r="C81" s="24" t="s">
        <v>12</v>
      </c>
      <c r="D81" s="21">
        <f>D82+D83+D84</f>
        <v>49275.8</v>
      </c>
      <c r="E81" s="21">
        <f t="shared" ref="E81" si="3">E82+E83+E84</f>
        <v>63905.04</v>
      </c>
      <c r="F81" s="22">
        <f t="shared" si="1"/>
        <v>129.68848806107664</v>
      </c>
      <c r="G81" s="23"/>
      <c r="H81" s="20"/>
      <c r="I81" s="10"/>
    </row>
    <row r="82" spans="1:10">
      <c r="A82" s="24" t="s">
        <v>109</v>
      </c>
      <c r="B82" s="23" t="s">
        <v>178</v>
      </c>
      <c r="C82" s="24" t="s">
        <v>12</v>
      </c>
      <c r="D82" s="40">
        <v>0</v>
      </c>
      <c r="E82" s="40">
        <v>0</v>
      </c>
      <c r="F82" s="22">
        <v>0</v>
      </c>
      <c r="G82" s="23"/>
      <c r="H82" s="20"/>
      <c r="I82" s="10"/>
    </row>
    <row r="83" spans="1:10">
      <c r="A83" s="24" t="s">
        <v>110</v>
      </c>
      <c r="B83" s="23" t="s">
        <v>177</v>
      </c>
      <c r="C83" s="24" t="s">
        <v>12</v>
      </c>
      <c r="D83" s="21">
        <v>429.8</v>
      </c>
      <c r="E83" s="21">
        <v>339.04</v>
      </c>
      <c r="F83" s="22">
        <f t="shared" si="1"/>
        <v>78.883201489064675</v>
      </c>
      <c r="G83" s="23"/>
      <c r="H83" s="20"/>
      <c r="I83" s="10"/>
    </row>
    <row r="84" spans="1:10" ht="55.5" customHeight="1">
      <c r="A84" s="24" t="s">
        <v>111</v>
      </c>
      <c r="B84" s="23" t="s">
        <v>186</v>
      </c>
      <c r="C84" s="24" t="s">
        <v>12</v>
      </c>
      <c r="D84" s="21">
        <v>48846</v>
      </c>
      <c r="E84" s="21">
        <v>63566</v>
      </c>
      <c r="F84" s="22">
        <f t="shared" si="1"/>
        <v>130.13552798591491</v>
      </c>
      <c r="G84" s="47" t="s">
        <v>187</v>
      </c>
      <c r="H84" s="20"/>
      <c r="I84" s="10"/>
    </row>
    <row r="85" spans="1:10" ht="37.5">
      <c r="A85" s="24" t="s">
        <v>112</v>
      </c>
      <c r="B85" s="23" t="s">
        <v>113</v>
      </c>
      <c r="C85" s="24" t="s">
        <v>12</v>
      </c>
      <c r="D85" s="21">
        <v>242.5</v>
      </c>
      <c r="E85" s="21">
        <v>177.15</v>
      </c>
      <c r="F85" s="22">
        <f t="shared" si="1"/>
        <v>73.051546391752581</v>
      </c>
      <c r="G85" s="26" t="s">
        <v>189</v>
      </c>
      <c r="H85" s="20"/>
      <c r="I85" s="10"/>
    </row>
    <row r="86" spans="1:10">
      <c r="A86" s="24" t="s">
        <v>114</v>
      </c>
      <c r="B86" s="23" t="s">
        <v>115</v>
      </c>
      <c r="C86" s="24" t="s">
        <v>12</v>
      </c>
      <c r="D86" s="21">
        <v>117.63</v>
      </c>
      <c r="E86" s="21">
        <v>120.61</v>
      </c>
      <c r="F86" s="22">
        <f t="shared" si="1"/>
        <v>102.53336733826406</v>
      </c>
      <c r="G86" s="23" t="s">
        <v>16</v>
      </c>
      <c r="H86" s="20"/>
      <c r="I86" s="10"/>
    </row>
    <row r="87" spans="1:10">
      <c r="A87" s="24" t="s">
        <v>116</v>
      </c>
      <c r="B87" s="23" t="s">
        <v>117</v>
      </c>
      <c r="C87" s="24" t="s">
        <v>12</v>
      </c>
      <c r="D87" s="21">
        <v>996.35</v>
      </c>
      <c r="E87" s="21">
        <v>995.67</v>
      </c>
      <c r="F87" s="22">
        <f t="shared" si="1"/>
        <v>99.931750890751246</v>
      </c>
      <c r="G87" s="43"/>
      <c r="H87" s="20"/>
      <c r="I87" s="10"/>
    </row>
    <row r="88" spans="1:10">
      <c r="A88" s="24" t="s">
        <v>118</v>
      </c>
      <c r="B88" s="23" t="s">
        <v>119</v>
      </c>
      <c r="C88" s="24" t="s">
        <v>12</v>
      </c>
      <c r="D88" s="21">
        <v>26.88</v>
      </c>
      <c r="E88" s="21">
        <v>3.92</v>
      </c>
      <c r="F88" s="22">
        <f t="shared" si="1"/>
        <v>14.583333333333334</v>
      </c>
      <c r="G88" s="23" t="s">
        <v>188</v>
      </c>
      <c r="H88" s="20"/>
      <c r="I88" s="10"/>
    </row>
    <row r="89" spans="1:10" ht="56.25">
      <c r="A89" s="24" t="s">
        <v>120</v>
      </c>
      <c r="B89" s="23" t="s">
        <v>121</v>
      </c>
      <c r="C89" s="24" t="s">
        <v>12</v>
      </c>
      <c r="D89" s="21">
        <v>1494.5</v>
      </c>
      <c r="E89" s="21">
        <v>864.08</v>
      </c>
      <c r="F89" s="22">
        <f t="shared" si="1"/>
        <v>57.81733021077283</v>
      </c>
      <c r="G89" s="3" t="s">
        <v>122</v>
      </c>
      <c r="H89" s="20"/>
      <c r="I89" s="10"/>
    </row>
    <row r="90" spans="1:10">
      <c r="A90" s="24" t="s">
        <v>123</v>
      </c>
      <c r="B90" s="23" t="s">
        <v>124</v>
      </c>
      <c r="C90" s="24" t="s">
        <v>12</v>
      </c>
      <c r="D90" s="21">
        <v>10421.4</v>
      </c>
      <c r="E90" s="21">
        <v>10421.43</v>
      </c>
      <c r="F90" s="22">
        <f t="shared" si="1"/>
        <v>100.00028786919225</v>
      </c>
      <c r="G90" s="23"/>
      <c r="H90" s="20"/>
      <c r="I90" s="10"/>
    </row>
    <row r="91" spans="1:10">
      <c r="A91" s="24" t="s">
        <v>125</v>
      </c>
      <c r="B91" s="23" t="s">
        <v>126</v>
      </c>
      <c r="C91" s="24" t="s">
        <v>12</v>
      </c>
      <c r="D91" s="21">
        <v>573.70000000000005</v>
      </c>
      <c r="E91" s="21">
        <v>219.34</v>
      </c>
      <c r="F91" s="22">
        <f t="shared" si="1"/>
        <v>38.232525710301552</v>
      </c>
      <c r="G91" s="23" t="s">
        <v>190</v>
      </c>
      <c r="H91" s="20"/>
      <c r="I91" s="10"/>
    </row>
    <row r="92" spans="1:10">
      <c r="A92" s="24" t="s">
        <v>127</v>
      </c>
      <c r="B92" s="23" t="s">
        <v>128</v>
      </c>
      <c r="C92" s="24" t="s">
        <v>12</v>
      </c>
      <c r="D92" s="21">
        <v>47.34</v>
      </c>
      <c r="E92" s="21">
        <v>54.59</v>
      </c>
      <c r="F92" s="22">
        <f t="shared" si="1"/>
        <v>115.31474440219687</v>
      </c>
      <c r="G92" s="43" t="s">
        <v>16</v>
      </c>
      <c r="H92" s="20"/>
      <c r="I92" s="10"/>
    </row>
    <row r="93" spans="1:10">
      <c r="A93" s="24" t="s">
        <v>130</v>
      </c>
      <c r="B93" s="23" t="s">
        <v>131</v>
      </c>
      <c r="C93" s="24" t="s">
        <v>12</v>
      </c>
      <c r="D93" s="21">
        <v>125</v>
      </c>
      <c r="E93" s="21">
        <v>132</v>
      </c>
      <c r="F93" s="22">
        <f t="shared" si="1"/>
        <v>105.6</v>
      </c>
      <c r="G93" s="23"/>
      <c r="H93" s="20"/>
      <c r="I93" s="32"/>
      <c r="J93" s="33"/>
    </row>
    <row r="94" spans="1:10">
      <c r="A94" s="24" t="s">
        <v>132</v>
      </c>
      <c r="B94" s="23" t="s">
        <v>133</v>
      </c>
      <c r="C94" s="24" t="s">
        <v>12</v>
      </c>
      <c r="D94" s="21">
        <v>365.85</v>
      </c>
      <c r="E94" s="21">
        <v>213.3</v>
      </c>
      <c r="F94" s="22">
        <f t="shared" si="1"/>
        <v>58.302583025830252</v>
      </c>
      <c r="G94" s="23"/>
      <c r="H94" s="20"/>
      <c r="I94" s="10"/>
      <c r="J94" s="10"/>
    </row>
    <row r="95" spans="1:10">
      <c r="A95" s="30" t="s">
        <v>134</v>
      </c>
      <c r="B95" s="31" t="s">
        <v>135</v>
      </c>
      <c r="C95" s="28" t="s">
        <v>12</v>
      </c>
      <c r="D95" s="19">
        <f t="shared" ref="D95:E95" si="4">D96+D97+D98+D99+D100+D101+D102+D103+D104+D105+D106</f>
        <v>2755.48</v>
      </c>
      <c r="E95" s="19">
        <f t="shared" si="4"/>
        <v>2645.44</v>
      </c>
      <c r="F95" s="30">
        <f>E95*100/D95</f>
        <v>96.006503404125596</v>
      </c>
      <c r="G95" s="43"/>
      <c r="H95" s="20"/>
    </row>
    <row r="96" spans="1:10">
      <c r="A96" s="24" t="s">
        <v>136</v>
      </c>
      <c r="B96" s="23" t="s">
        <v>137</v>
      </c>
      <c r="C96" s="24" t="s">
        <v>12</v>
      </c>
      <c r="D96" s="21">
        <v>1247.03</v>
      </c>
      <c r="E96" s="21">
        <v>1247</v>
      </c>
      <c r="F96" s="22">
        <f t="shared" si="1"/>
        <v>99.997594284018831</v>
      </c>
      <c r="G96" s="43"/>
      <c r="H96" s="20"/>
    </row>
    <row r="97" spans="1:8">
      <c r="A97" s="24" t="s">
        <v>138</v>
      </c>
      <c r="B97" s="23" t="s">
        <v>139</v>
      </c>
      <c r="C97" s="24" t="s">
        <v>12</v>
      </c>
      <c r="D97" s="21">
        <v>165</v>
      </c>
      <c r="E97" s="21">
        <v>165.22</v>
      </c>
      <c r="F97" s="22">
        <f>E97*100/D97</f>
        <v>100.13333333333334</v>
      </c>
      <c r="G97" s="23"/>
      <c r="H97" s="20"/>
    </row>
    <row r="98" spans="1:8">
      <c r="A98" s="24" t="s">
        <v>140</v>
      </c>
      <c r="B98" s="23" t="s">
        <v>94</v>
      </c>
      <c r="C98" s="24" t="s">
        <v>12</v>
      </c>
      <c r="D98" s="21">
        <v>866.3</v>
      </c>
      <c r="E98" s="21">
        <v>906.52</v>
      </c>
      <c r="F98" s="22">
        <f>E98*100/D98</f>
        <v>104.64273346415791</v>
      </c>
      <c r="G98" s="43" t="s">
        <v>193</v>
      </c>
      <c r="H98" s="20"/>
    </row>
    <row r="99" spans="1:8" ht="42.75" customHeight="1">
      <c r="A99" s="24" t="s">
        <v>141</v>
      </c>
      <c r="B99" s="23" t="s">
        <v>128</v>
      </c>
      <c r="C99" s="24" t="s">
        <v>12</v>
      </c>
      <c r="D99" s="21">
        <v>14</v>
      </c>
      <c r="E99" s="21">
        <v>12.21</v>
      </c>
      <c r="F99" s="22">
        <f>E99*100/D99</f>
        <v>87.214285714285708</v>
      </c>
      <c r="G99" s="3" t="s">
        <v>142</v>
      </c>
      <c r="H99" s="20"/>
    </row>
    <row r="100" spans="1:8">
      <c r="A100" s="24" t="s">
        <v>143</v>
      </c>
      <c r="B100" s="23" t="s">
        <v>119</v>
      </c>
      <c r="C100" s="24" t="s">
        <v>12</v>
      </c>
      <c r="D100" s="21">
        <v>183.85</v>
      </c>
      <c r="E100" s="21">
        <v>192.69</v>
      </c>
      <c r="F100" s="22">
        <f>E100*100/D100</f>
        <v>104.80826760946424</v>
      </c>
      <c r="G100" s="23" t="s">
        <v>16</v>
      </c>
      <c r="H100" s="20"/>
    </row>
    <row r="101" spans="1:8">
      <c r="A101" s="24" t="s">
        <v>144</v>
      </c>
      <c r="B101" s="23" t="s">
        <v>129</v>
      </c>
      <c r="C101" s="24" t="s">
        <v>12</v>
      </c>
      <c r="D101" s="21">
        <v>279.3</v>
      </c>
      <c r="E101" s="21">
        <v>121.8</v>
      </c>
      <c r="F101" s="22">
        <f>E101*100/D101</f>
        <v>43.609022556390975</v>
      </c>
      <c r="G101" s="43" t="s">
        <v>191</v>
      </c>
      <c r="H101" s="20"/>
    </row>
    <row r="102" spans="1:8">
      <c r="D102" s="34"/>
      <c r="E102" s="34"/>
    </row>
    <row r="103" spans="1:8">
      <c r="G103" s="45"/>
    </row>
    <row r="105" spans="1:8">
      <c r="A105" s="35" t="s">
        <v>145</v>
      </c>
      <c r="B105" s="35"/>
      <c r="C105" s="35"/>
      <c r="D105" s="36"/>
      <c r="E105" s="36"/>
      <c r="F105" s="35" t="s">
        <v>146</v>
      </c>
      <c r="G105" s="35"/>
    </row>
    <row r="107" spans="1:8">
      <c r="B107" s="10"/>
    </row>
    <row r="108" spans="1:8">
      <c r="B108" s="10"/>
    </row>
    <row r="109" spans="1:8">
      <c r="A109" s="5"/>
      <c r="D109" s="37"/>
    </row>
    <row r="110" spans="1:8">
      <c r="A110" s="5"/>
      <c r="D110" s="37"/>
    </row>
    <row r="111" spans="1:8">
      <c r="D111" s="37"/>
    </row>
    <row r="112" spans="1:8">
      <c r="A112" s="5"/>
      <c r="D112" s="37"/>
    </row>
    <row r="113" spans="1:6">
      <c r="A113" s="5"/>
      <c r="D113" s="37"/>
    </row>
    <row r="114" spans="1:6">
      <c r="D114" s="38"/>
      <c r="E114" s="10"/>
      <c r="F114" s="10"/>
    </row>
    <row r="115" spans="1:6">
      <c r="A115" s="5"/>
      <c r="D115" s="38"/>
      <c r="E115" s="10"/>
      <c r="F115" s="10"/>
    </row>
    <row r="116" spans="1:6">
      <c r="A116" s="5"/>
      <c r="D116" s="38"/>
      <c r="E116" s="10"/>
      <c r="F116" s="10"/>
    </row>
    <row r="117" spans="1:6">
      <c r="D117" s="38"/>
      <c r="E117" s="10"/>
      <c r="F117" s="10"/>
    </row>
    <row r="118" spans="1:6">
      <c r="A118" s="5"/>
      <c r="D118" s="38"/>
      <c r="E118" s="10"/>
      <c r="F118" s="10"/>
    </row>
    <row r="119" spans="1:6">
      <c r="A119" s="5"/>
      <c r="D119" s="38"/>
      <c r="E119" s="10"/>
      <c r="F119" s="10"/>
    </row>
    <row r="120" spans="1:6">
      <c r="D120" s="38"/>
      <c r="E120" s="10"/>
      <c r="F120" s="10"/>
    </row>
    <row r="121" spans="1:6">
      <c r="A121" s="5"/>
      <c r="D121" s="38"/>
      <c r="E121" s="10"/>
      <c r="F121" s="10"/>
    </row>
    <row r="122" spans="1:6">
      <c r="A122" s="5"/>
      <c r="D122" s="38"/>
      <c r="E122" s="10"/>
      <c r="F122" s="10"/>
    </row>
    <row r="123" spans="1:6">
      <c r="D123" s="37"/>
    </row>
    <row r="124" spans="1:6">
      <c r="A124" s="5"/>
      <c r="D124" s="37"/>
    </row>
    <row r="125" spans="1:6">
      <c r="A125" s="5"/>
      <c r="D125" s="37"/>
    </row>
    <row r="126" spans="1:6">
      <c r="D126" s="37"/>
    </row>
    <row r="127" spans="1:6">
      <c r="A127" s="5"/>
      <c r="D127" s="37"/>
    </row>
    <row r="128" spans="1:6">
      <c r="A128" s="5"/>
      <c r="D128" s="37"/>
    </row>
    <row r="129" spans="1:6">
      <c r="D129" s="37"/>
    </row>
    <row r="130" spans="1:6">
      <c r="A130" s="5"/>
      <c r="D130" s="37"/>
    </row>
    <row r="131" spans="1:6">
      <c r="A131" s="5"/>
      <c r="D131" s="37"/>
    </row>
    <row r="132" spans="1:6">
      <c r="D132" s="38"/>
      <c r="E132" s="10"/>
      <c r="F132" s="10"/>
    </row>
    <row r="133" spans="1:6">
      <c r="D133" s="37"/>
    </row>
    <row r="134" spans="1:6">
      <c r="A134" s="6"/>
      <c r="D134" s="37"/>
    </row>
    <row r="135" spans="1:6">
      <c r="A135" s="6"/>
      <c r="D135" s="37"/>
    </row>
    <row r="136" spans="1:6">
      <c r="A136" s="6"/>
      <c r="D136" s="37"/>
    </row>
    <row r="137" spans="1:6">
      <c r="A137" s="6"/>
      <c r="D137" s="37"/>
    </row>
    <row r="138" spans="1:6">
      <c r="A138" s="6"/>
      <c r="D138" s="37"/>
    </row>
    <row r="139" spans="1:6">
      <c r="A139" s="6"/>
      <c r="D139" s="37"/>
    </row>
    <row r="140" spans="1:6">
      <c r="A140" s="6"/>
      <c r="D140" s="37"/>
    </row>
    <row r="141" spans="1:6">
      <c r="A141" s="6"/>
      <c r="D141" s="37"/>
    </row>
    <row r="142" spans="1:6">
      <c r="A142" s="6"/>
      <c r="D142" s="37"/>
    </row>
    <row r="143" spans="1:6">
      <c r="A143" s="6"/>
      <c r="D143" s="37"/>
    </row>
    <row r="144" spans="1:6">
      <c r="A144" s="6"/>
      <c r="D144" s="37"/>
    </row>
  </sheetData>
  <pageMargins left="0.23622047244094491" right="0.23622047244094491" top="0.74803149606299213" bottom="0.19685039370078741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2020-05-23T04:14:54Z</dcterms:modified>
</cp:coreProperties>
</file>