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D:\Кириллова (Р.Б.)\ТАРИФНАЯ СМЕТА\Отчеты по исполнению ТС\ТС 2024\сайт\год\"/>
    </mc:Choice>
  </mc:AlternateContent>
  <xr:revisionPtr revIDLastSave="0" documentId="13_ncr:1_{5AB132D1-54DF-451A-970E-1571A9243E7E}" xr6:coauthVersionLast="47" xr6:coauthVersionMax="47" xr10:uidLastSave="{00000000-0000-0000-0000-000000000000}"/>
  <bookViews>
    <workbookView xWindow="-120" yWindow="-120" windowWidth="29040" windowHeight="15840" xr2:uid="{00000000-000D-0000-FFFF-FFFF00000000}"/>
  </bookViews>
  <sheets>
    <sheet name="каз.яз" sheetId="2" r:id="rId1"/>
  </sheets>
  <calcPr calcId="181029"/>
</workbook>
</file>

<file path=xl/calcChain.xml><?xml version="1.0" encoding="utf-8"?>
<calcChain xmlns="http://schemas.openxmlformats.org/spreadsheetml/2006/main">
  <c r="E17" i="2" l="1"/>
  <c r="F17" i="2" s="1"/>
  <c r="E46" i="2"/>
  <c r="D46" i="2"/>
  <c r="E61" i="2"/>
  <c r="F48" i="2"/>
  <c r="F49" i="2"/>
  <c r="F50" i="2"/>
  <c r="F51" i="2"/>
  <c r="F52" i="2"/>
  <c r="F55" i="2"/>
  <c r="F56" i="2"/>
  <c r="F57" i="2"/>
  <c r="F58" i="2"/>
  <c r="F59" i="2"/>
  <c r="F45" i="2"/>
  <c r="F44" i="2"/>
  <c r="F43" i="2"/>
  <c r="F42" i="2"/>
  <c r="F41" i="2"/>
  <c r="F40" i="2"/>
  <c r="F39" i="2"/>
  <c r="F38" i="2"/>
  <c r="F37" i="2"/>
  <c r="F36" i="2"/>
  <c r="F35" i="2"/>
  <c r="F34" i="2"/>
  <c r="F33" i="2"/>
  <c r="F32" i="2"/>
  <c r="F31" i="2"/>
  <c r="F30" i="2"/>
  <c r="F28" i="2"/>
  <c r="F27" i="2"/>
  <c r="F26" i="2"/>
  <c r="F25" i="2"/>
  <c r="F24" i="2"/>
  <c r="F23" i="2"/>
  <c r="F22" i="2"/>
  <c r="F21" i="2"/>
  <c r="F20" i="2"/>
  <c r="F19" i="2"/>
  <c r="F18" i="2"/>
  <c r="F16" i="2"/>
  <c r="F15" i="2"/>
  <c r="F14" i="2"/>
  <c r="F13" i="2"/>
  <c r="F12" i="2"/>
  <c r="F11" i="2"/>
  <c r="F10" i="2"/>
  <c r="F9" i="2"/>
  <c r="F8" i="2"/>
  <c r="F7" i="2"/>
  <c r="F6" i="2"/>
  <c r="F5" i="2"/>
  <c r="F46" i="2" l="1"/>
  <c r="F54" i="2"/>
</calcChain>
</file>

<file path=xl/sharedStrings.xml><?xml version="1.0" encoding="utf-8"?>
<sst xmlns="http://schemas.openxmlformats.org/spreadsheetml/2006/main" count="164" uniqueCount="107">
  <si>
    <t>I.</t>
  </si>
  <si>
    <t>тыс.тенге</t>
  </si>
  <si>
    <t>1.</t>
  </si>
  <si>
    <t>1.1.</t>
  </si>
  <si>
    <t>1.2.</t>
  </si>
  <si>
    <t>1.3.</t>
  </si>
  <si>
    <t>1.4.</t>
  </si>
  <si>
    <t>2.</t>
  </si>
  <si>
    <t>2.1.</t>
  </si>
  <si>
    <t>2.2.</t>
  </si>
  <si>
    <t>3.</t>
  </si>
  <si>
    <t>3.1.</t>
  </si>
  <si>
    <t>3.2.</t>
  </si>
  <si>
    <t>4.</t>
  </si>
  <si>
    <t>5.</t>
  </si>
  <si>
    <t>6.</t>
  </si>
  <si>
    <t>II.</t>
  </si>
  <si>
    <t>7.</t>
  </si>
  <si>
    <t>7.1.</t>
  </si>
  <si>
    <t>7.2.</t>
  </si>
  <si>
    <t>7.3.</t>
  </si>
  <si>
    <t>7.4.</t>
  </si>
  <si>
    <t>7.5.</t>
  </si>
  <si>
    <t>7.6.</t>
  </si>
  <si>
    <t>7.7.</t>
  </si>
  <si>
    <t>7.8.</t>
  </si>
  <si>
    <t>7.9.</t>
  </si>
  <si>
    <t>7.10.</t>
  </si>
  <si>
    <t>8.1.</t>
  </si>
  <si>
    <t>8.2.</t>
  </si>
  <si>
    <t>8.3.</t>
  </si>
  <si>
    <t>8.4.</t>
  </si>
  <si>
    <t>8.5.</t>
  </si>
  <si>
    <t>8.6.</t>
  </si>
  <si>
    <t>8.7.</t>
  </si>
  <si>
    <t>III.</t>
  </si>
  <si>
    <t>IV.</t>
  </si>
  <si>
    <t>V.</t>
  </si>
  <si>
    <t>VI.</t>
  </si>
  <si>
    <t>VII.</t>
  </si>
  <si>
    <t>%</t>
  </si>
  <si>
    <t>VIII.</t>
  </si>
  <si>
    <t>тенге/м³</t>
  </si>
  <si>
    <t>3.3.</t>
  </si>
  <si>
    <t>№ р/с</t>
  </si>
  <si>
    <t>Көрсеткіштердің атауы</t>
  </si>
  <si>
    <t xml:space="preserve">Өлшем бірлігі </t>
  </si>
  <si>
    <t>% орындалу</t>
  </si>
  <si>
    <t>Тауарларды өндіруге және қызметтерді көрсетуге шығындар, барлығы</t>
  </si>
  <si>
    <t>Материалдық шығындар, барлығы</t>
  </si>
  <si>
    <t>шикізат және материалдар</t>
  </si>
  <si>
    <t>ЖЖМ</t>
  </si>
  <si>
    <t>электрэнергиясы</t>
  </si>
  <si>
    <t>жылуэнергиясы</t>
  </si>
  <si>
    <t>Еңбекті төлеуге шығындар, барлығы</t>
  </si>
  <si>
    <t>заработная плата производственного персонала</t>
  </si>
  <si>
    <t>отчисления от заработной платы</t>
  </si>
  <si>
    <t>Амортизация, БАРЛЫҒЫ:</t>
  </si>
  <si>
    <t>Инвестициялық бағдарламаны орындауға</t>
  </si>
  <si>
    <t>ЕЖДБ кредиті бойынша негізгі қарызды қайтаруға</t>
  </si>
  <si>
    <t>Нұрлы Жол кредиті бойынша негізгі қарызды қайтаруға</t>
  </si>
  <si>
    <t>Негізгі қорлар құнының өсуіне әкелмейтін ағымдағы және күрделі жөндеу және басқа да жөндеу-қалпына келтіру жұмыстары</t>
  </si>
  <si>
    <t>Шет ұйымдармен орындалатын өндірістік сипаттағы жұмыстар мен қызметтерді төлеу</t>
  </si>
  <si>
    <t>Басқа шығындар</t>
  </si>
  <si>
    <t>Кезең шығындары барлығы, о.і.</t>
  </si>
  <si>
    <t>Жалпы және әкімшілік шығындар, барлығы</t>
  </si>
  <si>
    <t>заработная плата административного персонала</t>
  </si>
  <si>
    <t>Салықтар</t>
  </si>
  <si>
    <t>Сан тазарту</t>
  </si>
  <si>
    <t>ЕЖДБ кредиттері бойынша сыйақылар</t>
  </si>
  <si>
    <t>Нұрлы Жол кредиттері бойынша сыйақылар</t>
  </si>
  <si>
    <t>Негізгі қорлардың тозуы</t>
  </si>
  <si>
    <t>Материалдық емес активтердің амортизациясы</t>
  </si>
  <si>
    <t>Электрэнергия</t>
  </si>
  <si>
    <t>Жылуэнергия</t>
  </si>
  <si>
    <t>Ұстауға материалдар</t>
  </si>
  <si>
    <t>Басқа әкімшілік шығындар</t>
  </si>
  <si>
    <t>ЕЖДБ, Нұрлы Жол кредиттер бойынша сыйақылар:</t>
  </si>
  <si>
    <t>Өткізу қызметін ұстауға арналған шығындар</t>
  </si>
  <si>
    <t>Еңбек жалақысы және еңбек жалақысының аударымдары</t>
  </si>
  <si>
    <t xml:space="preserve">Заработная плата     </t>
  </si>
  <si>
    <t>Отчисления от заработной платы</t>
  </si>
  <si>
    <t>Негізгі құралдардың амортизациясы</t>
  </si>
  <si>
    <t>Өткізу қызметін ұстауға арналған өзге де шығындар</t>
  </si>
  <si>
    <t>Қызметтерді көрсетуге барлық шығындар</t>
  </si>
  <si>
    <t>Кіріс</t>
  </si>
  <si>
    <t>Барлық кірістер</t>
  </si>
  <si>
    <t>Тарифтік сметаның және инвестициялық бағдарламаның орындалуын талдау қорытындылары бойынша белгіленген негізсіз алынған табыс сомасы</t>
  </si>
  <si>
    <t>Негізсіз алынған табыс сомасын есепке алумен барлық кірістер оның ішінде:</t>
  </si>
  <si>
    <t>Көрсетілетін қызметтер көлемі</t>
  </si>
  <si>
    <t>жылу энергиясын өндірумен айналысатын жеке тұлғалар, ұйымдар, жылу энергиясын өндіру процесінде өз мұқтаждарына суды тұтыну көлемі шегінде және ыстық сумен қамту қызметтерін көрсету кезінде (ыстық сумен қамтудың ашық жүйесі кезінде), жылу энергиясын берумен және бөлумен айналысатын ұйымдар, бекітілген нормативтік техникалық ысыраптар көлемі шегінде және жылу энергиясын өндірумен айналысатын ұйымдармен реттеліп сумен жабдықтау және (немесе) су бұру саласындағы қызметтер</t>
  </si>
  <si>
    <t>бюджет қаражаты есебінен ұсталатын ұйымдар</t>
  </si>
  <si>
    <t>басқа тұтынушылар - бірінші және үшінші топтардың құрамына кірмейтін заңды тұлғалар</t>
  </si>
  <si>
    <t>Нормативтік техникалық шығындар</t>
  </si>
  <si>
    <t xml:space="preserve">   -"- табиғи көрсеткіштерде</t>
  </si>
  <si>
    <t xml:space="preserve"> Тариф </t>
  </si>
  <si>
    <t>мың.теңге</t>
  </si>
  <si>
    <t>мың.м³</t>
  </si>
  <si>
    <t>теңге/м³</t>
  </si>
  <si>
    <t>8.1-8.2</t>
  </si>
  <si>
    <t>төлем тапсырмаларын өңдеу және жеткізу қызметі</t>
  </si>
  <si>
    <t>8.8.7</t>
  </si>
  <si>
    <t>2024 жылға жоспар</t>
  </si>
  <si>
    <t>2024 жылға нақты</t>
  </si>
  <si>
    <t>01.01.2024ж бастап 30.06.2024ж қоса алғанда</t>
  </si>
  <si>
    <t>с 01.07.2024г по 31.12.2024г</t>
  </si>
  <si>
    <t>2024 жылғы 12 айға  Өскемен қаласы әкімдігінің "Өскемен Водоканал" шаруашылық жүргізу құқығындағы МКК көрсетілетін сумен қамту қызметтеріне тарифтік сметаның орындалу барысы туралы жедел ақпарат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</si>
</sst>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sz val="10"/>
      <name val="Arial Cyr"/>
      <charset val="204"/>
    </font>
    <font>
      <b/>
      <u/>
      <sz val="12"/>
      <name val="Times New Roman"/>
      <family val="1"/>
      <charset val="204"/>
    </font>
    <font>
      <sz val="12"/>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4" fillId="3" borderId="0" applyNumberFormat="0" applyBorder="0" applyAlignment="0" applyProtection="0"/>
    <xf numFmtId="0" fontId="15" fillId="0" borderId="0" applyNumberFormat="0" applyFill="0" applyBorder="0" applyAlignment="0" applyProtection="0"/>
    <xf numFmtId="0" fontId="1"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9" fontId="23" fillId="0" borderId="0" applyFont="0" applyFill="0" applyBorder="0" applyAlignment="0" applyProtection="0"/>
  </cellStyleXfs>
  <cellXfs count="67">
    <xf numFmtId="0" fontId="0" fillId="0" borderId="0" xfId="0"/>
    <xf numFmtId="0" fontId="19" fillId="0" borderId="0" xfId="0" applyFont="1" applyAlignment="1">
      <alignment vertical="center"/>
    </xf>
    <xf numFmtId="0" fontId="19" fillId="0" borderId="0" xfId="0" applyFont="1" applyAlignment="1">
      <alignment horizontal="center" vertical="center"/>
    </xf>
    <xf numFmtId="0" fontId="22" fillId="0" borderId="0" xfId="0" applyFont="1" applyAlignment="1">
      <alignment vertical="center"/>
    </xf>
    <xf numFmtId="0" fontId="19" fillId="0" borderId="10" xfId="0" applyFont="1" applyBorder="1" applyAlignment="1">
      <alignment vertical="center"/>
    </xf>
    <xf numFmtId="4" fontId="21" fillId="0" borderId="10" xfId="0" applyNumberFormat="1" applyFont="1" applyBorder="1" applyAlignment="1">
      <alignment horizontal="center" vertical="center"/>
    </xf>
    <xf numFmtId="4" fontId="19" fillId="24" borderId="10" xfId="0" applyNumberFormat="1" applyFont="1" applyFill="1" applyBorder="1" applyAlignment="1">
      <alignment horizontal="center" vertical="center"/>
    </xf>
    <xf numFmtId="0" fontId="20" fillId="0" borderId="0" xfId="0" applyFont="1" applyAlignment="1">
      <alignment vertical="center"/>
    </xf>
    <xf numFmtId="4" fontId="19" fillId="0" borderId="10" xfId="0" applyNumberFormat="1" applyFont="1" applyBorder="1" applyAlignment="1">
      <alignment horizontal="center" vertical="center"/>
    </xf>
    <xf numFmtId="0" fontId="21" fillId="0" borderId="0" xfId="0" applyFont="1" applyAlignment="1">
      <alignment vertical="center"/>
    </xf>
    <xf numFmtId="0" fontId="21" fillId="0" borderId="10" xfId="0" applyFont="1" applyBorder="1" applyAlignment="1">
      <alignment horizontal="center" vertical="center"/>
    </xf>
    <xf numFmtId="0" fontId="19" fillId="0" borderId="10" xfId="0" applyFont="1" applyBorder="1" applyAlignment="1">
      <alignment horizontal="center" vertical="center"/>
    </xf>
    <xf numFmtId="0" fontId="20" fillId="0" borderId="10" xfId="0" applyFont="1" applyBorder="1" applyAlignment="1">
      <alignment horizontal="center" vertical="center"/>
    </xf>
    <xf numFmtId="0" fontId="19" fillId="24" borderId="10" xfId="0" applyFont="1" applyFill="1" applyBorder="1" applyAlignment="1">
      <alignment horizontal="center" vertical="center"/>
    </xf>
    <xf numFmtId="0" fontId="20" fillId="24" borderId="10" xfId="0" applyFont="1" applyFill="1" applyBorder="1" applyAlignment="1">
      <alignment horizontal="center" vertical="center"/>
    </xf>
    <xf numFmtId="0" fontId="22" fillId="0" borderId="10" xfId="0" applyFont="1" applyBorder="1" applyAlignment="1">
      <alignment horizontal="center" vertical="center"/>
    </xf>
    <xf numFmtId="0" fontId="21" fillId="24" borderId="10" xfId="0" applyFont="1" applyFill="1" applyBorder="1" applyAlignment="1">
      <alignment horizontal="center" vertical="center"/>
    </xf>
    <xf numFmtId="4" fontId="21" fillId="24" borderId="10" xfId="0" applyNumberFormat="1" applyFont="1" applyFill="1" applyBorder="1" applyAlignment="1">
      <alignment horizontal="center" vertical="center"/>
    </xf>
    <xf numFmtId="0" fontId="22" fillId="0" borderId="10" xfId="0" applyFont="1" applyBorder="1" applyAlignment="1">
      <alignment horizontal="center" vertical="center" wrapText="1"/>
    </xf>
    <xf numFmtId="0" fontId="19" fillId="0" borderId="0" xfId="0" applyFont="1" applyAlignment="1">
      <alignment horizontal="centerContinuous" vertical="center"/>
    </xf>
    <xf numFmtId="0" fontId="21" fillId="0" borderId="10" xfId="0" applyFont="1" applyBorder="1" applyAlignment="1">
      <alignment vertical="center" wrapText="1"/>
    </xf>
    <xf numFmtId="3" fontId="21" fillId="0" borderId="10" xfId="0" applyNumberFormat="1" applyFont="1" applyBorder="1" applyAlignment="1">
      <alignment horizontal="center" vertical="center"/>
    </xf>
    <xf numFmtId="3" fontId="19" fillId="0" borderId="10" xfId="0" applyNumberFormat="1" applyFont="1" applyBorder="1" applyAlignment="1">
      <alignment horizontal="center" vertical="center"/>
    </xf>
    <xf numFmtId="3" fontId="19" fillId="24" borderId="10" xfId="0" applyNumberFormat="1" applyFont="1" applyFill="1" applyBorder="1" applyAlignment="1">
      <alignment horizontal="center" vertical="center"/>
    </xf>
    <xf numFmtId="3" fontId="20" fillId="0" borderId="10"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3" fontId="21" fillId="24" borderId="10" xfId="0" applyNumberFormat="1" applyFont="1" applyFill="1" applyBorder="1" applyAlignment="1">
      <alignment horizontal="center" vertical="center"/>
    </xf>
    <xf numFmtId="9" fontId="21" fillId="0" borderId="10" xfId="39" applyFont="1" applyFill="1" applyBorder="1" applyAlignment="1">
      <alignment horizontal="center" vertical="center"/>
    </xf>
    <xf numFmtId="0" fontId="22" fillId="0" borderId="10" xfId="0" applyFont="1" applyBorder="1" applyAlignment="1">
      <alignment vertical="center"/>
    </xf>
    <xf numFmtId="16" fontId="19" fillId="0" borderId="10" xfId="0" applyNumberFormat="1" applyFont="1" applyBorder="1" applyAlignment="1">
      <alignment horizontal="center" vertical="center"/>
    </xf>
    <xf numFmtId="9" fontId="19" fillId="0" borderId="10" xfId="39" applyFont="1" applyFill="1" applyBorder="1" applyAlignment="1">
      <alignment horizontal="center" vertical="center"/>
    </xf>
    <xf numFmtId="0" fontId="22" fillId="0" borderId="10" xfId="0" applyFont="1" applyBorder="1" applyAlignment="1">
      <alignment vertical="center" wrapText="1"/>
    </xf>
    <xf numFmtId="0" fontId="19" fillId="24" borderId="10" xfId="0" applyFont="1" applyFill="1" applyBorder="1" applyAlignment="1">
      <alignment vertical="center" wrapText="1"/>
    </xf>
    <xf numFmtId="9" fontId="19" fillId="24" borderId="10" xfId="39" applyFont="1" applyFill="1" applyBorder="1" applyAlignment="1">
      <alignment horizontal="center" vertical="center"/>
    </xf>
    <xf numFmtId="0" fontId="19" fillId="24" borderId="10" xfId="0" applyFont="1" applyFill="1" applyBorder="1" applyAlignment="1">
      <alignment vertical="center"/>
    </xf>
    <xf numFmtId="16" fontId="22" fillId="0" borderId="10" xfId="0" applyNumberFormat="1" applyFont="1" applyBorder="1" applyAlignment="1">
      <alignment horizontal="center" vertical="center"/>
    </xf>
    <xf numFmtId="0" fontId="19" fillId="0" borderId="10" xfId="0" applyFont="1" applyBorder="1" applyAlignment="1">
      <alignment horizontal="left" vertical="center"/>
    </xf>
    <xf numFmtId="0" fontId="21" fillId="0" borderId="10" xfId="0" applyFont="1" applyBorder="1" applyAlignment="1">
      <alignment vertical="center"/>
    </xf>
    <xf numFmtId="0" fontId="20" fillId="24" borderId="10" xfId="0" applyFont="1" applyFill="1" applyBorder="1" applyAlignment="1">
      <alignment vertical="center" wrapText="1"/>
    </xf>
    <xf numFmtId="0" fontId="20" fillId="24" borderId="10" xfId="0" applyFont="1" applyFill="1" applyBorder="1" applyAlignment="1">
      <alignment vertical="center"/>
    </xf>
    <xf numFmtId="14" fontId="19" fillId="0" borderId="10" xfId="0" applyNumberFormat="1" applyFont="1" applyBorder="1" applyAlignment="1">
      <alignment horizontal="center" vertical="center"/>
    </xf>
    <xf numFmtId="0" fontId="19" fillId="0" borderId="10" xfId="0" applyFont="1" applyBorder="1" applyAlignment="1">
      <alignment vertical="center" wrapText="1"/>
    </xf>
    <xf numFmtId="9" fontId="19" fillId="0" borderId="10" xfId="39" applyFont="1" applyFill="1" applyBorder="1" applyAlignment="1">
      <alignment horizontal="center" vertical="center" wrapText="1"/>
    </xf>
    <xf numFmtId="14" fontId="20" fillId="0" borderId="10" xfId="0" applyNumberFormat="1" applyFont="1" applyBorder="1" applyAlignment="1">
      <alignment horizontal="center" vertical="center"/>
    </xf>
    <xf numFmtId="0" fontId="20" fillId="0" borderId="10" xfId="0" applyFont="1" applyBorder="1" applyAlignment="1">
      <alignment vertical="center"/>
    </xf>
    <xf numFmtId="9" fontId="20" fillId="0" borderId="10" xfId="43" applyFont="1" applyFill="1" applyBorder="1" applyAlignment="1">
      <alignment horizontal="center" vertical="center" wrapText="1"/>
    </xf>
    <xf numFmtId="49" fontId="19" fillId="0" borderId="10" xfId="0" applyNumberFormat="1" applyFont="1" applyBorder="1" applyAlignment="1">
      <alignment horizontal="center" vertical="center"/>
    </xf>
    <xf numFmtId="49" fontId="19" fillId="24" borderId="10" xfId="0" applyNumberFormat="1" applyFont="1" applyFill="1" applyBorder="1" applyAlignment="1">
      <alignment horizontal="center" vertical="center"/>
    </xf>
    <xf numFmtId="9" fontId="19" fillId="24" borderId="10" xfId="39" applyFont="1" applyFill="1" applyBorder="1" applyAlignment="1">
      <alignment horizontal="center" vertical="center" wrapText="1"/>
    </xf>
    <xf numFmtId="9" fontId="21" fillId="0" borderId="10" xfId="39" applyFont="1" applyFill="1" applyBorder="1" applyAlignment="1">
      <alignment horizontal="center" vertical="center" wrapText="1"/>
    </xf>
    <xf numFmtId="9" fontId="19" fillId="0" borderId="10" xfId="43" applyFont="1" applyFill="1" applyBorder="1" applyAlignment="1">
      <alignment horizontal="center" vertical="center" wrapText="1"/>
    </xf>
    <xf numFmtId="164" fontId="19" fillId="24" borderId="10" xfId="0" applyNumberFormat="1" applyFont="1" applyFill="1" applyBorder="1" applyAlignment="1">
      <alignment horizontal="center" vertical="center"/>
    </xf>
    <xf numFmtId="0" fontId="19" fillId="24" borderId="10" xfId="0" applyFont="1" applyFill="1" applyBorder="1" applyAlignment="1">
      <alignment horizontal="left" vertical="center"/>
    </xf>
    <xf numFmtId="0" fontId="19" fillId="24" borderId="10" xfId="0" applyFont="1" applyFill="1" applyBorder="1" applyAlignment="1">
      <alignment horizontal="left" vertical="center" wrapText="1"/>
    </xf>
    <xf numFmtId="0" fontId="21" fillId="24" borderId="10" xfId="0" applyFont="1" applyFill="1" applyBorder="1" applyAlignment="1">
      <alignment vertical="center" wrapText="1"/>
    </xf>
    <xf numFmtId="9" fontId="21" fillId="24" borderId="10" xfId="39" applyFont="1" applyFill="1" applyBorder="1" applyAlignment="1">
      <alignment horizontal="center" vertical="center"/>
    </xf>
    <xf numFmtId="0" fontId="21" fillId="24" borderId="10" xfId="0" applyFont="1" applyFill="1" applyBorder="1" applyAlignment="1">
      <alignment vertical="center"/>
    </xf>
    <xf numFmtId="9" fontId="21" fillId="0" borderId="10" xfId="0" applyNumberFormat="1" applyFont="1" applyBorder="1" applyAlignment="1">
      <alignment horizontal="center" vertical="center"/>
    </xf>
    <xf numFmtId="9" fontId="19" fillId="0" borderId="10" xfId="0" applyNumberFormat="1" applyFont="1" applyBorder="1" applyAlignment="1">
      <alignment vertical="center"/>
    </xf>
    <xf numFmtId="0" fontId="24" fillId="0" borderId="0" xfId="0" applyFont="1" applyAlignment="1">
      <alignment horizontal="centerContinuous" vertical="center" wrapText="1"/>
    </xf>
    <xf numFmtId="0" fontId="25" fillId="0" borderId="0" xfId="0" applyFont="1" applyAlignment="1">
      <alignment horizontal="centerContinuous" vertical="center"/>
    </xf>
    <xf numFmtId="0" fontId="25" fillId="0" borderId="0" xfId="0" applyFont="1" applyAlignment="1">
      <alignment vertical="center"/>
    </xf>
    <xf numFmtId="0" fontId="21" fillId="0" borderId="10" xfId="0" applyFont="1" applyBorder="1" applyAlignment="1">
      <alignment horizontal="center" vertical="center" wrapText="1"/>
    </xf>
    <xf numFmtId="4" fontId="21"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Плохой" xfId="36" builtinId="27" customBuiltin="1"/>
    <cellStyle name="Пояснение" xfId="37" builtinId="53" customBuiltin="1"/>
    <cellStyle name="Примечание" xfId="38" builtinId="10" customBuiltin="1"/>
    <cellStyle name="Процентный" xfId="39" builtinId="5"/>
    <cellStyle name="Процентный 2" xfId="43" xr:uid="{00000000-0005-0000-0000-000028000000}"/>
    <cellStyle name="Связанная ячейка" xfId="40" builtinId="24" customBuiltin="1"/>
    <cellStyle name="Текст предупреждения" xfId="41" builtinId="11" customBuiltin="1"/>
    <cellStyle name="Хороший"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workbookViewId="0">
      <selection activeCell="E6" sqref="E6"/>
    </sheetView>
  </sheetViews>
  <sheetFormatPr defaultRowHeight="12.75" x14ac:dyDescent="0.2"/>
  <cols>
    <col min="1" max="1" width="4.5703125" style="2" customWidth="1"/>
    <col min="2" max="2" width="45.140625" style="1" customWidth="1"/>
    <col min="3" max="3" width="16.140625" style="2" customWidth="1"/>
    <col min="4" max="4" width="11" style="1" customWidth="1"/>
    <col min="5" max="5" width="11.28515625" style="1" customWidth="1"/>
    <col min="6" max="6" width="14.42578125" style="1" bestFit="1" customWidth="1"/>
    <col min="7" max="16384" width="9.140625" style="1"/>
  </cols>
  <sheetData>
    <row r="1" spans="1:6" s="62" customFormat="1" ht="47.25" x14ac:dyDescent="0.2">
      <c r="A1" s="60" t="s">
        <v>106</v>
      </c>
      <c r="B1" s="60"/>
      <c r="C1" s="60"/>
      <c r="D1" s="61"/>
      <c r="E1" s="61"/>
      <c r="F1" s="61"/>
    </row>
    <row r="2" spans="1:6" x14ac:dyDescent="0.2">
      <c r="B2" s="19"/>
      <c r="C2" s="19"/>
      <c r="D2" s="19"/>
      <c r="E2" s="19"/>
      <c r="F2" s="19"/>
    </row>
    <row r="3" spans="1:6" x14ac:dyDescent="0.2">
      <c r="A3" s="65" t="s">
        <v>44</v>
      </c>
      <c r="B3" s="66" t="s">
        <v>45</v>
      </c>
      <c r="C3" s="65" t="s">
        <v>46</v>
      </c>
      <c r="D3" s="63" t="s">
        <v>102</v>
      </c>
      <c r="E3" s="63" t="s">
        <v>103</v>
      </c>
      <c r="F3" s="63" t="s">
        <v>47</v>
      </c>
    </row>
    <row r="4" spans="1:6" x14ac:dyDescent="0.2">
      <c r="A4" s="65"/>
      <c r="B4" s="66"/>
      <c r="C4" s="65"/>
      <c r="D4" s="63"/>
      <c r="E4" s="63"/>
      <c r="F4" s="63"/>
    </row>
    <row r="5" spans="1:6" ht="25.5" x14ac:dyDescent="0.2">
      <c r="A5" s="10" t="s">
        <v>0</v>
      </c>
      <c r="B5" s="20" t="s">
        <v>48</v>
      </c>
      <c r="C5" s="10" t="s">
        <v>96</v>
      </c>
      <c r="D5" s="21">
        <v>3374038.64</v>
      </c>
      <c r="E5" s="21">
        <v>3115387.65</v>
      </c>
      <c r="F5" s="28">
        <f>E5/D5</f>
        <v>0.92334083346478801</v>
      </c>
    </row>
    <row r="6" spans="1:6" s="3" customFormat="1" ht="13.5" x14ac:dyDescent="0.2">
      <c r="A6" s="15" t="s">
        <v>2</v>
      </c>
      <c r="B6" s="29" t="s">
        <v>49</v>
      </c>
      <c r="C6" s="15" t="s">
        <v>96</v>
      </c>
      <c r="D6" s="21">
        <v>995605.66999999993</v>
      </c>
      <c r="E6" s="21">
        <v>1136540</v>
      </c>
      <c r="F6" s="28">
        <f t="shared" ref="F6" si="0">E6/D6</f>
        <v>1.1415563754272313</v>
      </c>
    </row>
    <row r="7" spans="1:6" x14ac:dyDescent="0.2">
      <c r="A7" s="30" t="s">
        <v>3</v>
      </c>
      <c r="B7" s="4" t="s">
        <v>50</v>
      </c>
      <c r="C7" s="11" t="s">
        <v>96</v>
      </c>
      <c r="D7" s="22">
        <v>43927.43</v>
      </c>
      <c r="E7" s="22">
        <v>65603.960000000006</v>
      </c>
      <c r="F7" s="31">
        <f>E7/D7</f>
        <v>1.4934622854102779</v>
      </c>
    </row>
    <row r="8" spans="1:6" x14ac:dyDescent="0.2">
      <c r="A8" s="30" t="s">
        <v>4</v>
      </c>
      <c r="B8" s="4" t="s">
        <v>51</v>
      </c>
      <c r="C8" s="11" t="s">
        <v>96</v>
      </c>
      <c r="D8" s="22">
        <v>99919.904999999999</v>
      </c>
      <c r="E8" s="22">
        <v>85551.24</v>
      </c>
      <c r="F8" s="31">
        <f t="shared" ref="F8:F13" si="1">E8/D8</f>
        <v>0.85619817192580405</v>
      </c>
    </row>
    <row r="9" spans="1:6" x14ac:dyDescent="0.2">
      <c r="A9" s="30" t="s">
        <v>5</v>
      </c>
      <c r="B9" s="4" t="s">
        <v>52</v>
      </c>
      <c r="C9" s="11" t="s">
        <v>96</v>
      </c>
      <c r="D9" s="22">
        <v>835273.13</v>
      </c>
      <c r="E9" s="22">
        <v>966830.74</v>
      </c>
      <c r="F9" s="31">
        <f t="shared" si="1"/>
        <v>1.1575025045999026</v>
      </c>
    </row>
    <row r="10" spans="1:6" x14ac:dyDescent="0.2">
      <c r="A10" s="30" t="s">
        <v>6</v>
      </c>
      <c r="B10" s="4" t="s">
        <v>53</v>
      </c>
      <c r="C10" s="11" t="s">
        <v>96</v>
      </c>
      <c r="D10" s="22">
        <v>16485.205000000002</v>
      </c>
      <c r="E10" s="22">
        <v>18554.45</v>
      </c>
      <c r="F10" s="31">
        <f t="shared" si="1"/>
        <v>1.1255213386791367</v>
      </c>
    </row>
    <row r="11" spans="1:6" s="3" customFormat="1" ht="13.5" x14ac:dyDescent="0.2">
      <c r="A11" s="15" t="s">
        <v>7</v>
      </c>
      <c r="B11" s="32" t="s">
        <v>54</v>
      </c>
      <c r="C11" s="15" t="s">
        <v>96</v>
      </c>
      <c r="D11" s="21">
        <v>1004328.46</v>
      </c>
      <c r="E11" s="21">
        <v>925570.68</v>
      </c>
      <c r="F11" s="28">
        <f t="shared" si="1"/>
        <v>0.92158165068826192</v>
      </c>
    </row>
    <row r="12" spans="1:6" hidden="1" x14ac:dyDescent="0.2">
      <c r="A12" s="30" t="s">
        <v>8</v>
      </c>
      <c r="B12" s="33" t="s">
        <v>55</v>
      </c>
      <c r="C12" s="13" t="s">
        <v>1</v>
      </c>
      <c r="D12" s="23"/>
      <c r="E12" s="23"/>
      <c r="F12" s="34" t="e">
        <f t="shared" si="1"/>
        <v>#DIV/0!</v>
      </c>
    </row>
    <row r="13" spans="1:6" hidden="1" x14ac:dyDescent="0.2">
      <c r="A13" s="30" t="s">
        <v>9</v>
      </c>
      <c r="B13" s="35" t="s">
        <v>56</v>
      </c>
      <c r="C13" s="13" t="s">
        <v>1</v>
      </c>
      <c r="D13" s="23"/>
      <c r="E13" s="23"/>
      <c r="F13" s="34" t="e">
        <f t="shared" si="1"/>
        <v>#DIV/0!</v>
      </c>
    </row>
    <row r="14" spans="1:6" s="3" customFormat="1" ht="13.5" x14ac:dyDescent="0.2">
      <c r="A14" s="36" t="s">
        <v>10</v>
      </c>
      <c r="B14" s="29" t="s">
        <v>57</v>
      </c>
      <c r="C14" s="15" t="s">
        <v>96</v>
      </c>
      <c r="D14" s="21">
        <v>863264.70000000007</v>
      </c>
      <c r="E14" s="21">
        <v>600827</v>
      </c>
      <c r="F14" s="28">
        <f>E14/D14</f>
        <v>0.69599394021323924</v>
      </c>
    </row>
    <row r="15" spans="1:6" s="3" customFormat="1" ht="13.5" x14ac:dyDescent="0.2">
      <c r="A15" s="11" t="s">
        <v>11</v>
      </c>
      <c r="B15" s="37" t="s">
        <v>58</v>
      </c>
      <c r="C15" s="11" t="s">
        <v>96</v>
      </c>
      <c r="D15" s="22">
        <v>674997.66</v>
      </c>
      <c r="E15" s="22">
        <v>473320.86</v>
      </c>
      <c r="F15" s="31">
        <f>E15/D15</f>
        <v>0.70121851977975735</v>
      </c>
    </row>
    <row r="16" spans="1:6" x14ac:dyDescent="0.2">
      <c r="A16" s="11" t="s">
        <v>12</v>
      </c>
      <c r="B16" s="4" t="s">
        <v>59</v>
      </c>
      <c r="C16" s="11" t="s">
        <v>96</v>
      </c>
      <c r="D16" s="22">
        <v>60761.25</v>
      </c>
      <c r="E16" s="22">
        <v>0</v>
      </c>
      <c r="F16" s="31">
        <f>E16/D16</f>
        <v>0</v>
      </c>
    </row>
    <row r="17" spans="1:6" x14ac:dyDescent="0.2">
      <c r="A17" s="11" t="s">
        <v>43</v>
      </c>
      <c r="B17" s="4" t="s">
        <v>60</v>
      </c>
      <c r="C17" s="11" t="s">
        <v>96</v>
      </c>
      <c r="D17" s="22">
        <v>127505.79</v>
      </c>
      <c r="E17" s="22">
        <f>D17</f>
        <v>127505.79</v>
      </c>
      <c r="F17" s="31">
        <f>E17/D17</f>
        <v>1</v>
      </c>
    </row>
    <row r="18" spans="1:6" s="3" customFormat="1" ht="40.5" x14ac:dyDescent="0.2">
      <c r="A18" s="15" t="s">
        <v>13</v>
      </c>
      <c r="B18" s="32" t="s">
        <v>61</v>
      </c>
      <c r="C18" s="18" t="s">
        <v>96</v>
      </c>
      <c r="D18" s="21">
        <v>252108.18</v>
      </c>
      <c r="E18" s="21">
        <v>179200.95</v>
      </c>
      <c r="F18" s="28">
        <f t="shared" ref="F18:F51" si="2">E18/D18</f>
        <v>0.71080974048521561</v>
      </c>
    </row>
    <row r="19" spans="1:6" s="3" customFormat="1" ht="27" x14ac:dyDescent="0.2">
      <c r="A19" s="15" t="s">
        <v>14</v>
      </c>
      <c r="B19" s="32" t="s">
        <v>62</v>
      </c>
      <c r="C19" s="15" t="s">
        <v>96</v>
      </c>
      <c r="D19" s="21">
        <v>33447.29</v>
      </c>
      <c r="E19" s="21">
        <v>34847.620000000003</v>
      </c>
      <c r="F19" s="28">
        <f t="shared" si="2"/>
        <v>1.041866770073151</v>
      </c>
    </row>
    <row r="20" spans="1:6" s="3" customFormat="1" ht="13.5" x14ac:dyDescent="0.2">
      <c r="A20" s="15" t="s">
        <v>15</v>
      </c>
      <c r="B20" s="29" t="s">
        <v>63</v>
      </c>
      <c r="C20" s="15" t="s">
        <v>96</v>
      </c>
      <c r="D20" s="21">
        <v>225284.34000000003</v>
      </c>
      <c r="E20" s="21">
        <v>238401.36</v>
      </c>
      <c r="F20" s="28">
        <f t="shared" si="2"/>
        <v>1.0582242866947607</v>
      </c>
    </row>
    <row r="21" spans="1:6" x14ac:dyDescent="0.2">
      <c r="A21" s="10" t="s">
        <v>16</v>
      </c>
      <c r="B21" s="38" t="s">
        <v>64</v>
      </c>
      <c r="C21" s="10" t="s">
        <v>96</v>
      </c>
      <c r="D21" s="21">
        <v>320915.94</v>
      </c>
      <c r="E21" s="21">
        <v>292106.50000000006</v>
      </c>
      <c r="F21" s="28">
        <f t="shared" si="2"/>
        <v>0.91022745707178043</v>
      </c>
    </row>
    <row r="22" spans="1:6" s="3" customFormat="1" ht="13.5" x14ac:dyDescent="0.2">
      <c r="A22" s="15" t="s">
        <v>17</v>
      </c>
      <c r="B22" s="32" t="s">
        <v>65</v>
      </c>
      <c r="C22" s="15" t="s">
        <v>96</v>
      </c>
      <c r="D22" s="21">
        <v>194855.905</v>
      </c>
      <c r="E22" s="21">
        <v>196650.03000000003</v>
      </c>
      <c r="F22" s="28">
        <f t="shared" si="2"/>
        <v>1.0092074448552124</v>
      </c>
    </row>
    <row r="23" spans="1:6" s="3" customFormat="1" ht="13.5" x14ac:dyDescent="0.2">
      <c r="A23" s="13" t="s">
        <v>18</v>
      </c>
      <c r="B23" s="35" t="s">
        <v>54</v>
      </c>
      <c r="C23" s="13" t="s">
        <v>96</v>
      </c>
      <c r="D23" s="22">
        <v>79407.494999999995</v>
      </c>
      <c r="E23" s="22">
        <v>76689.47</v>
      </c>
      <c r="F23" s="34">
        <f t="shared" si="2"/>
        <v>0.96577117814886371</v>
      </c>
    </row>
    <row r="24" spans="1:6" s="7" customFormat="1" hidden="1" x14ac:dyDescent="0.2">
      <c r="A24" s="14"/>
      <c r="B24" s="39" t="s">
        <v>66</v>
      </c>
      <c r="C24" s="14" t="s">
        <v>96</v>
      </c>
      <c r="D24" s="22"/>
      <c r="E24" s="22"/>
      <c r="F24" s="34" t="e">
        <f t="shared" si="2"/>
        <v>#DIV/0!</v>
      </c>
    </row>
    <row r="25" spans="1:6" s="7" customFormat="1" hidden="1" x14ac:dyDescent="0.2">
      <c r="A25" s="14"/>
      <c r="B25" s="40" t="s">
        <v>56</v>
      </c>
      <c r="C25" s="14" t="s">
        <v>96</v>
      </c>
      <c r="D25" s="22"/>
      <c r="E25" s="22"/>
      <c r="F25" s="34" t="e">
        <f t="shared" si="2"/>
        <v>#DIV/0!</v>
      </c>
    </row>
    <row r="26" spans="1:6" x14ac:dyDescent="0.2">
      <c r="A26" s="11" t="s">
        <v>19</v>
      </c>
      <c r="B26" s="4" t="s">
        <v>67</v>
      </c>
      <c r="C26" s="11" t="s">
        <v>96</v>
      </c>
      <c r="D26" s="22">
        <v>65998.5</v>
      </c>
      <c r="E26" s="22">
        <v>72813.69</v>
      </c>
      <c r="F26" s="31">
        <f t="shared" si="2"/>
        <v>1.1032628014273052</v>
      </c>
    </row>
    <row r="27" spans="1:6" x14ac:dyDescent="0.2">
      <c r="A27" s="41" t="s">
        <v>20</v>
      </c>
      <c r="B27" s="42" t="s">
        <v>68</v>
      </c>
      <c r="C27" s="11" t="s">
        <v>96</v>
      </c>
      <c r="D27" s="22">
        <v>266.66499999999996</v>
      </c>
      <c r="E27" s="22">
        <v>150.28</v>
      </c>
      <c r="F27" s="43">
        <f t="shared" si="2"/>
        <v>0.56355352220951394</v>
      </c>
    </row>
    <row r="28" spans="1:6" s="7" customFormat="1" x14ac:dyDescent="0.2">
      <c r="A28" s="41" t="s">
        <v>21</v>
      </c>
      <c r="B28" s="42" t="s">
        <v>77</v>
      </c>
      <c r="C28" s="11" t="s">
        <v>96</v>
      </c>
      <c r="D28" s="22">
        <v>409.40999999999997</v>
      </c>
      <c r="E28" s="22">
        <v>393.15</v>
      </c>
      <c r="F28" s="43">
        <f t="shared" si="2"/>
        <v>0.96028431157030847</v>
      </c>
    </row>
    <row r="29" spans="1:6" s="7" customFormat="1" x14ac:dyDescent="0.2">
      <c r="A29" s="44"/>
      <c r="B29" s="45" t="s">
        <v>69</v>
      </c>
      <c r="C29" s="12" t="s">
        <v>96</v>
      </c>
      <c r="D29" s="24">
        <v>0</v>
      </c>
      <c r="E29" s="24">
        <v>0</v>
      </c>
      <c r="F29" s="46"/>
    </row>
    <row r="30" spans="1:6" s="7" customFormat="1" x14ac:dyDescent="0.2">
      <c r="A30" s="44"/>
      <c r="B30" s="45" t="s">
        <v>70</v>
      </c>
      <c r="C30" s="12" t="s">
        <v>96</v>
      </c>
      <c r="D30" s="24">
        <v>409.40999999999997</v>
      </c>
      <c r="E30" s="24">
        <v>393.15</v>
      </c>
      <c r="F30" s="46">
        <f t="shared" si="2"/>
        <v>0.96028431157030847</v>
      </c>
    </row>
    <row r="31" spans="1:6" x14ac:dyDescent="0.2">
      <c r="A31" s="47" t="s">
        <v>22</v>
      </c>
      <c r="B31" s="4" t="s">
        <v>71</v>
      </c>
      <c r="C31" s="11" t="s">
        <v>96</v>
      </c>
      <c r="D31" s="22">
        <v>18432.845000000001</v>
      </c>
      <c r="E31" s="22">
        <v>18432.849999999999</v>
      </c>
      <c r="F31" s="31">
        <f t="shared" si="2"/>
        <v>1.0000002712549254</v>
      </c>
    </row>
    <row r="32" spans="1:6" x14ac:dyDescent="0.2">
      <c r="A32" s="47" t="s">
        <v>23</v>
      </c>
      <c r="B32" s="4" t="s">
        <v>72</v>
      </c>
      <c r="C32" s="11" t="s">
        <v>96</v>
      </c>
      <c r="D32" s="22">
        <v>597.625</v>
      </c>
      <c r="E32" s="22">
        <v>597.63</v>
      </c>
      <c r="F32" s="31">
        <f t="shared" si="2"/>
        <v>1.0000083664505333</v>
      </c>
    </row>
    <row r="33" spans="1:6" x14ac:dyDescent="0.2">
      <c r="A33" s="47" t="s">
        <v>24</v>
      </c>
      <c r="B33" s="4" t="s">
        <v>73</v>
      </c>
      <c r="C33" s="11" t="s">
        <v>96</v>
      </c>
      <c r="D33" s="22">
        <v>240.74</v>
      </c>
      <c r="E33" s="22">
        <v>357.57</v>
      </c>
      <c r="F33" s="31">
        <f t="shared" si="2"/>
        <v>1.4852953393702748</v>
      </c>
    </row>
    <row r="34" spans="1:6" x14ac:dyDescent="0.2">
      <c r="A34" s="47" t="s">
        <v>25</v>
      </c>
      <c r="B34" s="4" t="s">
        <v>74</v>
      </c>
      <c r="C34" s="11" t="s">
        <v>96</v>
      </c>
      <c r="D34" s="22">
        <v>693.08999999999992</v>
      </c>
      <c r="E34" s="22">
        <v>838.04</v>
      </c>
      <c r="F34" s="31">
        <f t="shared" si="2"/>
        <v>1.2091358986567402</v>
      </c>
    </row>
    <row r="35" spans="1:6" x14ac:dyDescent="0.2">
      <c r="A35" s="47" t="s">
        <v>26</v>
      </c>
      <c r="B35" s="4" t="s">
        <v>75</v>
      </c>
      <c r="C35" s="11" t="s">
        <v>96</v>
      </c>
      <c r="D35" s="22">
        <v>1927.9949999999999</v>
      </c>
      <c r="E35" s="22">
        <v>1486.7</v>
      </c>
      <c r="F35" s="31">
        <f t="shared" si="2"/>
        <v>0.77111195827790013</v>
      </c>
    </row>
    <row r="36" spans="1:6" x14ac:dyDescent="0.2">
      <c r="A36" s="48" t="s">
        <v>27</v>
      </c>
      <c r="B36" s="35" t="s">
        <v>76</v>
      </c>
      <c r="C36" s="13" t="s">
        <v>96</v>
      </c>
      <c r="D36" s="22">
        <v>26881.54</v>
      </c>
      <c r="E36" s="22">
        <v>24890.65</v>
      </c>
      <c r="F36" s="49">
        <f t="shared" si="2"/>
        <v>0.9259383948985066</v>
      </c>
    </row>
    <row r="37" spans="1:6" s="9" customFormat="1" x14ac:dyDescent="0.2">
      <c r="A37" s="10">
        <v>8</v>
      </c>
      <c r="B37" s="20" t="s">
        <v>78</v>
      </c>
      <c r="C37" s="10" t="s">
        <v>96</v>
      </c>
      <c r="D37" s="25">
        <v>126060.035</v>
      </c>
      <c r="E37" s="25">
        <v>95787.87000000001</v>
      </c>
      <c r="F37" s="50">
        <f t="shared" si="2"/>
        <v>0.75985914171767455</v>
      </c>
    </row>
    <row r="38" spans="1:6" x14ac:dyDescent="0.2">
      <c r="A38" s="11" t="s">
        <v>99</v>
      </c>
      <c r="B38" s="35" t="s">
        <v>79</v>
      </c>
      <c r="C38" s="11" t="s">
        <v>96</v>
      </c>
      <c r="D38" s="26">
        <v>110761.2</v>
      </c>
      <c r="E38" s="26">
        <v>74833.33</v>
      </c>
      <c r="F38" s="51">
        <f t="shared" si="2"/>
        <v>0.67562765661621582</v>
      </c>
    </row>
    <row r="39" spans="1:6" x14ac:dyDescent="0.2">
      <c r="A39" s="52" t="s">
        <v>28</v>
      </c>
      <c r="B39" s="53" t="s">
        <v>80</v>
      </c>
      <c r="C39" s="13" t="s">
        <v>96</v>
      </c>
      <c r="D39" s="23">
        <v>99401.09</v>
      </c>
      <c r="E39" s="23">
        <v>66824.53</v>
      </c>
      <c r="F39" s="49">
        <f t="shared" si="2"/>
        <v>0.67227160185064372</v>
      </c>
    </row>
    <row r="40" spans="1:6" x14ac:dyDescent="0.2">
      <c r="A40" s="52" t="s">
        <v>29</v>
      </c>
      <c r="B40" s="53" t="s">
        <v>81</v>
      </c>
      <c r="C40" s="13" t="s">
        <v>96</v>
      </c>
      <c r="D40" s="23">
        <v>11360.11</v>
      </c>
      <c r="E40" s="23">
        <v>8008.8</v>
      </c>
      <c r="F40" s="34">
        <f t="shared" si="2"/>
        <v>0.70499317348159474</v>
      </c>
    </row>
    <row r="41" spans="1:6" x14ac:dyDescent="0.2">
      <c r="A41" s="52" t="s">
        <v>30</v>
      </c>
      <c r="B41" s="53" t="s">
        <v>82</v>
      </c>
      <c r="C41" s="13" t="s">
        <v>96</v>
      </c>
      <c r="D41" s="23">
        <v>937.36</v>
      </c>
      <c r="E41" s="23">
        <v>937.36</v>
      </c>
      <c r="F41" s="34">
        <f t="shared" si="2"/>
        <v>1</v>
      </c>
    </row>
    <row r="42" spans="1:6" hidden="1" x14ac:dyDescent="0.2">
      <c r="A42" s="52" t="s">
        <v>31</v>
      </c>
      <c r="B42" s="53" t="s">
        <v>72</v>
      </c>
      <c r="C42" s="13" t="s">
        <v>96</v>
      </c>
      <c r="D42" s="23">
        <v>0</v>
      </c>
      <c r="E42" s="23">
        <v>0</v>
      </c>
      <c r="F42" s="34" t="e">
        <f t="shared" si="2"/>
        <v>#DIV/0!</v>
      </c>
    </row>
    <row r="43" spans="1:6" x14ac:dyDescent="0.2">
      <c r="A43" s="52" t="s">
        <v>31</v>
      </c>
      <c r="B43" s="53" t="s">
        <v>73</v>
      </c>
      <c r="C43" s="13" t="s">
        <v>96</v>
      </c>
      <c r="D43" s="23">
        <v>196.745</v>
      </c>
      <c r="E43" s="23">
        <v>75.5</v>
      </c>
      <c r="F43" s="49">
        <f t="shared" si="2"/>
        <v>0.38374545731784798</v>
      </c>
    </row>
    <row r="44" spans="1:6" x14ac:dyDescent="0.2">
      <c r="A44" s="52" t="s">
        <v>32</v>
      </c>
      <c r="B44" s="53" t="s">
        <v>74</v>
      </c>
      <c r="C44" s="13" t="s">
        <v>96</v>
      </c>
      <c r="D44" s="23">
        <v>239.59499999999997</v>
      </c>
      <c r="E44" s="23">
        <v>148.21</v>
      </c>
      <c r="F44" s="49">
        <f t="shared" si="2"/>
        <v>0.61858552974811676</v>
      </c>
    </row>
    <row r="45" spans="1:6" x14ac:dyDescent="0.2">
      <c r="A45" s="52" t="s">
        <v>33</v>
      </c>
      <c r="B45" s="53" t="s">
        <v>75</v>
      </c>
      <c r="C45" s="13" t="s">
        <v>96</v>
      </c>
      <c r="D45" s="23">
        <v>1501.7450000000001</v>
      </c>
      <c r="E45" s="23">
        <v>919.28</v>
      </c>
      <c r="F45" s="49">
        <f t="shared" si="2"/>
        <v>0.6121412090601267</v>
      </c>
    </row>
    <row r="46" spans="1:6" x14ac:dyDescent="0.2">
      <c r="A46" s="52" t="s">
        <v>34</v>
      </c>
      <c r="B46" s="54" t="s">
        <v>83</v>
      </c>
      <c r="C46" s="13" t="s">
        <v>96</v>
      </c>
      <c r="D46" s="23">
        <f>12423.39+D47</f>
        <v>22345.294999999998</v>
      </c>
      <c r="E46" s="23">
        <f>4094.31+E47</f>
        <v>18874.189999999999</v>
      </c>
      <c r="F46" s="49">
        <f t="shared" si="2"/>
        <v>0.84466058738539818</v>
      </c>
    </row>
    <row r="47" spans="1:6" x14ac:dyDescent="0.2">
      <c r="A47" s="48" t="s">
        <v>101</v>
      </c>
      <c r="B47" s="54" t="s">
        <v>100</v>
      </c>
      <c r="C47" s="13" t="s">
        <v>96</v>
      </c>
      <c r="D47" s="23">
        <v>9921.9050000000007</v>
      </c>
      <c r="E47" s="23">
        <v>14779.88</v>
      </c>
      <c r="F47" s="49"/>
    </row>
    <row r="48" spans="1:6" x14ac:dyDescent="0.2">
      <c r="A48" s="16" t="s">
        <v>35</v>
      </c>
      <c r="B48" s="55" t="s">
        <v>84</v>
      </c>
      <c r="C48" s="16" t="s">
        <v>96</v>
      </c>
      <c r="D48" s="27">
        <v>3694954.58</v>
      </c>
      <c r="E48" s="27">
        <v>3138061.36</v>
      </c>
      <c r="F48" s="56">
        <f>E48/D48</f>
        <v>0.84928279686728914</v>
      </c>
    </row>
    <row r="49" spans="1:6" hidden="1" x14ac:dyDescent="0.2">
      <c r="A49" s="16" t="s">
        <v>36</v>
      </c>
      <c r="B49" s="55" t="s">
        <v>85</v>
      </c>
      <c r="C49" s="16"/>
      <c r="D49" s="27">
        <v>0</v>
      </c>
      <c r="E49" s="27"/>
      <c r="F49" s="56" t="e">
        <f t="shared" si="2"/>
        <v>#DIV/0!</v>
      </c>
    </row>
    <row r="50" spans="1:6" s="9" customFormat="1" hidden="1" x14ac:dyDescent="0.2">
      <c r="A50" s="16"/>
      <c r="B50" s="55" t="s">
        <v>58</v>
      </c>
      <c r="C50" s="16"/>
      <c r="D50" s="27">
        <v>0</v>
      </c>
      <c r="E50" s="27"/>
      <c r="F50" s="56" t="e">
        <f t="shared" si="2"/>
        <v>#DIV/0!</v>
      </c>
    </row>
    <row r="51" spans="1:6" x14ac:dyDescent="0.2">
      <c r="A51" s="16" t="s">
        <v>37</v>
      </c>
      <c r="B51" s="57" t="s">
        <v>86</v>
      </c>
      <c r="C51" s="16" t="s">
        <v>96</v>
      </c>
      <c r="D51" s="27">
        <v>3838496.5249999999</v>
      </c>
      <c r="E51" s="27">
        <v>3828663.95</v>
      </c>
      <c r="F51" s="56">
        <f t="shared" si="2"/>
        <v>0.99743843066264082</v>
      </c>
    </row>
    <row r="52" spans="1:6" ht="51" hidden="1" x14ac:dyDescent="0.2">
      <c r="A52" s="16"/>
      <c r="B52" s="20" t="s">
        <v>87</v>
      </c>
      <c r="C52" s="16" t="s">
        <v>96</v>
      </c>
      <c r="D52" s="21"/>
      <c r="E52" s="21"/>
      <c r="F52" s="58" t="e">
        <f>E52/D52</f>
        <v>#DIV/0!</v>
      </c>
    </row>
    <row r="53" spans="1:6" s="9" customFormat="1" ht="25.5" x14ac:dyDescent="0.2">
      <c r="A53" s="16"/>
      <c r="B53" s="20" t="s">
        <v>88</v>
      </c>
      <c r="C53" s="16"/>
      <c r="D53" s="21"/>
      <c r="E53" s="21">
        <v>3828663.95</v>
      </c>
      <c r="F53" s="59"/>
    </row>
    <row r="54" spans="1:6" s="9" customFormat="1" x14ac:dyDescent="0.2">
      <c r="A54" s="16" t="s">
        <v>38</v>
      </c>
      <c r="B54" s="57" t="s">
        <v>89</v>
      </c>
      <c r="C54" s="16" t="s">
        <v>97</v>
      </c>
      <c r="D54" s="17">
        <v>25522.46</v>
      </c>
      <c r="E54" s="17">
        <v>26764.43</v>
      </c>
      <c r="F54" s="56">
        <f t="shared" ref="F54:F55" si="3">E54/D54</f>
        <v>1.0486618452923426</v>
      </c>
    </row>
    <row r="55" spans="1:6" s="9" customFormat="1" ht="140.25" x14ac:dyDescent="0.2">
      <c r="A55" s="16"/>
      <c r="B55" s="42" t="s">
        <v>90</v>
      </c>
      <c r="C55" s="13" t="s">
        <v>97</v>
      </c>
      <c r="D55" s="6">
        <v>20424.239999999998</v>
      </c>
      <c r="E55" s="6">
        <v>21626.33</v>
      </c>
      <c r="F55" s="34">
        <f t="shared" si="3"/>
        <v>1.0588560455615486</v>
      </c>
    </row>
    <row r="56" spans="1:6" s="9" customFormat="1" x14ac:dyDescent="0.2">
      <c r="A56" s="10"/>
      <c r="B56" s="42" t="s">
        <v>91</v>
      </c>
      <c r="C56" s="11" t="s">
        <v>97</v>
      </c>
      <c r="D56" s="8">
        <v>693.84</v>
      </c>
      <c r="E56" s="8">
        <v>598.6</v>
      </c>
      <c r="F56" s="31">
        <f>E56/D56</f>
        <v>0.86273492447826583</v>
      </c>
    </row>
    <row r="57" spans="1:6" s="9" customFormat="1" ht="25.5" x14ac:dyDescent="0.2">
      <c r="A57" s="10"/>
      <c r="B57" s="42" t="s">
        <v>92</v>
      </c>
      <c r="C57" s="11" t="s">
        <v>97</v>
      </c>
      <c r="D57" s="8">
        <v>4404.38</v>
      </c>
      <c r="E57" s="8">
        <v>4539.5</v>
      </c>
      <c r="F57" s="31">
        <f>E57/D57</f>
        <v>1.0306785518052484</v>
      </c>
    </row>
    <row r="58" spans="1:6" x14ac:dyDescent="0.2">
      <c r="A58" s="10" t="s">
        <v>39</v>
      </c>
      <c r="B58" s="38" t="s">
        <v>93</v>
      </c>
      <c r="C58" s="10" t="s">
        <v>40</v>
      </c>
      <c r="D58" s="5">
        <v>16.905000000000001</v>
      </c>
      <c r="E58" s="5">
        <v>16.3</v>
      </c>
      <c r="F58" s="28">
        <f>E58/D58</f>
        <v>0.96421177166518779</v>
      </c>
    </row>
    <row r="59" spans="1:6" x14ac:dyDescent="0.2">
      <c r="A59" s="11"/>
      <c r="B59" s="45" t="s">
        <v>94</v>
      </c>
      <c r="C59" s="10" t="s">
        <v>97</v>
      </c>
      <c r="D59" s="8">
        <v>6369.63</v>
      </c>
      <c r="E59" s="8">
        <v>6399.94</v>
      </c>
      <c r="F59" s="31">
        <f t="shared" ref="F59" si="4">E59/D59</f>
        <v>1.0047585181556855</v>
      </c>
    </row>
    <row r="60" spans="1:6" x14ac:dyDescent="0.2">
      <c r="A60" s="10" t="s">
        <v>41</v>
      </c>
      <c r="B60" s="38" t="s">
        <v>95</v>
      </c>
      <c r="C60" s="10" t="s">
        <v>98</v>
      </c>
      <c r="D60" s="5"/>
      <c r="E60" s="5"/>
      <c r="F60" s="28"/>
    </row>
    <row r="61" spans="1:6" x14ac:dyDescent="0.2">
      <c r="A61" s="52"/>
      <c r="B61" s="38" t="s">
        <v>104</v>
      </c>
      <c r="C61" s="10" t="s">
        <v>98</v>
      </c>
      <c r="D61" s="5">
        <v>125.58</v>
      </c>
      <c r="E61" s="64">
        <f>E51/E54</f>
        <v>143.05045726735074</v>
      </c>
      <c r="F61" s="58"/>
    </row>
    <row r="62" spans="1:6" x14ac:dyDescent="0.2">
      <c r="A62" s="52"/>
      <c r="B62" s="38" t="s">
        <v>105</v>
      </c>
      <c r="C62" s="10" t="s">
        <v>42</v>
      </c>
      <c r="D62" s="5">
        <v>171.19</v>
      </c>
      <c r="E62" s="64"/>
      <c r="F62" s="58"/>
    </row>
  </sheetData>
  <mergeCells count="7">
    <mergeCell ref="F3:F4"/>
    <mergeCell ref="E61:E62"/>
    <mergeCell ref="A3:A4"/>
    <mergeCell ref="B3:B4"/>
    <mergeCell ref="C3:C4"/>
    <mergeCell ref="D3:D4"/>
    <mergeCell ref="E3:E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каз.яз</vt:lpstr>
    </vt:vector>
  </TitlesOfParts>
  <Company>MoBIL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Папа и Мама</dc:creator>
  <cp:lastModifiedBy>Анастасия Кириллова</cp:lastModifiedBy>
  <cp:lastPrinted>2023-12-19T08:41:11Z</cp:lastPrinted>
  <dcterms:created xsi:type="dcterms:W3CDTF">2016-06-16T06:30:56Z</dcterms:created>
  <dcterms:modified xsi:type="dcterms:W3CDTF">2024-12-27T11:19:07Z</dcterms:modified>
</cp:coreProperties>
</file>