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" windowWidth="19320" windowHeight="12165"/>
  </bookViews>
  <sheets>
    <sheet name="Прил2" sheetId="3" r:id="rId1"/>
  </sheets>
  <calcPr calcId="124519"/>
</workbook>
</file>

<file path=xl/calcChain.xml><?xml version="1.0" encoding="utf-8"?>
<calcChain xmlns="http://schemas.openxmlformats.org/spreadsheetml/2006/main">
  <c r="G38" i="3"/>
  <c r="G32"/>
  <c r="G31"/>
  <c r="G52" s="1"/>
  <c r="G30"/>
  <c r="G29"/>
  <c r="G17"/>
  <c r="G16"/>
  <c r="G6"/>
  <c r="G5"/>
  <c r="G51" s="1"/>
  <c r="G50" s="1"/>
  <c r="F38"/>
  <c r="F35"/>
  <c r="F32"/>
  <c r="F31"/>
  <c r="F52" s="1"/>
  <c r="F30"/>
  <c r="F51" s="1"/>
  <c r="F50" s="1"/>
  <c r="F29"/>
  <c r="F17"/>
  <c r="F16"/>
  <c r="F6"/>
  <c r="F5"/>
  <c r="E47"/>
  <c r="E41"/>
  <c r="E38"/>
  <c r="E35"/>
  <c r="E32"/>
  <c r="E31"/>
  <c r="E30"/>
  <c r="E29" s="1"/>
  <c r="E19"/>
  <c r="E17"/>
  <c r="E16"/>
  <c r="E6"/>
  <c r="E5"/>
  <c r="E52" l="1"/>
  <c r="E51"/>
  <c r="E50" s="1"/>
</calcChain>
</file>

<file path=xl/sharedStrings.xml><?xml version="1.0" encoding="utf-8"?>
<sst xmlns="http://schemas.openxmlformats.org/spreadsheetml/2006/main" count="60" uniqueCount="47">
  <si>
    <t>№</t>
  </si>
  <si>
    <t>Инвестициялық бағдарлама туралы жалпы ақпарат</t>
  </si>
  <si>
    <t xml:space="preserve">Қызметтер </t>
  </si>
  <si>
    <t xml:space="preserve"> ТМС атауы</t>
  </si>
  <si>
    <t>мың теңге</t>
  </si>
  <si>
    <t>Өскемен қаласының  "Өскемен Водоканал" шаруашылық жүргізу құқығындағы МКК</t>
  </si>
  <si>
    <t xml:space="preserve"> 1-тарау.  Сумен қамту объектілерін қайта жаңарту</t>
  </si>
  <si>
    <t xml:space="preserve"> 1-жоба.  Бастоғандар мен суқұбыры сорғы станцияларын қайта жаңарту</t>
  </si>
  <si>
    <t>1.1.  Элеватор және Октябрь бастоғандарындағы ұғымаларды бұрғылау</t>
  </si>
  <si>
    <t xml:space="preserve">1.2.  "Аблака", Казачий аралы, Самсоновка к. бастоғандарындағы сорғы жабдығын ауыстыру. </t>
  </si>
  <si>
    <t>1.3.  9 тоғыз көтерілім сорғы станциясындағы (№ 6, 22, 23, 71, 72, 73, 76, 77, 79) сорғы жабдығын ауыстыру.</t>
  </si>
  <si>
    <t xml:space="preserve">1.4.  Бастоғандардың қоршауларын жөндеу. </t>
  </si>
  <si>
    <t xml:space="preserve">1.5. Лаңкестік қарым-қатынасқа осал бастоған имараттарына бейнебақылау,  рубеждік дабылнама және сыртқы жарықтандыру жүйелерін орнату. </t>
  </si>
  <si>
    <t xml:space="preserve"> 2-жоба. Сумен қамту желілері мен объектілеріндегі бекітпе арматураны ауыстыру</t>
  </si>
  <si>
    <t xml:space="preserve"> 3-жоба. Сумен қамту жүйесіндегі судың жоғалуын іздеуге және берілетін суды есепке алуға арналған жабдық сатып алу</t>
  </si>
  <si>
    <t xml:space="preserve"> 4-жоба.  Сумен қамту желілерін қайта жаңарту</t>
  </si>
  <si>
    <t xml:space="preserve"> 5-жоба.  Қала бастоғандарының электр желілерін қайта жаңарту</t>
  </si>
  <si>
    <t xml:space="preserve"> 2-тарау.  Су бұру объектілерін қайта жаңарту</t>
  </si>
  <si>
    <t xml:space="preserve"> 6-жоба.  КСС, тазарту имараттарындағы қайталама тұндырғыштар мен қабылдау камераларын қайта жаңарту</t>
  </si>
  <si>
    <t>6.1.  КСС-дағы жабдықтарды ауыстыру</t>
  </si>
  <si>
    <t>6.2.  Су бұру объектілеріндегі бекітпе арматураны ауыстыру</t>
  </si>
  <si>
    <t>6.3.  Тазарту имараттарының қайталама тұндырғыштарындағы бекітпе арматураны ауыстыру</t>
  </si>
  <si>
    <t>6.4.  Тазарту имараттарының қабылдау камераларын жөндеу</t>
  </si>
  <si>
    <t>6.5.  № 30, 31 КСС қайта жаңартуға арналған ЖСҚ әзірлеу</t>
  </si>
  <si>
    <t xml:space="preserve">6.6. Тазарту имараттарынан бөлінетін жағымсыз иістерді бейтараптандырудың "Дымқыл бөгеуіл" технологиясын енгізу. </t>
  </si>
  <si>
    <t>6.7.  Сорғы станциялары мен тазарту имараттарының жабдықтарын күрделі жөндеу</t>
  </si>
  <si>
    <t xml:space="preserve"> 7-жоба. Канализация желілерін қайта жаңарту</t>
  </si>
  <si>
    <t xml:space="preserve"> 8-жоба. Су бұру объектілерінің электр желілерін қайта жаңарту</t>
  </si>
  <si>
    <t xml:space="preserve"> 9-жоба. КСС желдету жүйесін жөндеу</t>
  </si>
  <si>
    <t xml:space="preserve"> 3-тарау. Реттелетін қызметтер көрсетуге қатыстырылған жалпы активтерді жаңарту және жалпы жөндеу</t>
  </si>
  <si>
    <t>соның ішінде: сумен қамту қызметтері</t>
  </si>
  <si>
    <t xml:space="preserve">                       су бұру қызметтері</t>
  </si>
  <si>
    <t xml:space="preserve"> 10-жоба.  Мамандандырылған техника мен жабдықтарды жаңарту</t>
  </si>
  <si>
    <t xml:space="preserve"> 11-жоба.    Электр энергиясы мен суды бақылау және есепке алудың автоматтандырылған жүйесін енгізу (ЭБЕАЖ және СБЕАЖ)</t>
  </si>
  <si>
    <t xml:space="preserve">соның ішінде: сумен қамту қызметтері </t>
  </si>
  <si>
    <t xml:space="preserve">12-жоба. Косинустық конденсаторлар орнату </t>
  </si>
  <si>
    <t xml:space="preserve"> 13-жоба. Байланыстың оптикалық кабелін төсеу</t>
  </si>
  <si>
    <t xml:space="preserve"> 14-жоба.  Абоненттік бөлімнің абоненттерін есепке алуды бағдарламалық қамтамасыз етуді енгізу </t>
  </si>
  <si>
    <t xml:space="preserve"> 15-жоба. Ғимараттар мен имараттарды күрделі жөндеу</t>
  </si>
  <si>
    <t>БАРЛЫҒЫ өз қаражаты есебінен</t>
  </si>
  <si>
    <t xml:space="preserve">Қызметтер бойынша инвестбағдарлама аясындағы инвестициялар-дың жалпы сомасы </t>
  </si>
  <si>
    <t xml:space="preserve"> 8597677,9                       (с.і. сумен қамту қызметтеріне - 4829768,5;                 су бұру қызметтеріне - 3767909,4)           Бағдарлама Ұлттық экономика министрлігінің Табиғи монополияларды реттеу және бәсекелестікті қорғау жөніндегі ҚР комитетінің ШҚО бойынша Департаментінің 31.05.2019 жылғы № 93-ОД бұйрығымен бекітілген (1.06.2015 ж. бастап 31.12.2020 ж. қоса алғандағы кезеңге № 4 түзету)</t>
  </si>
  <si>
    <t>6.8.  Тазарту имараттарының бұратын және жеткізетін лотоктарын күрделі жөндеу</t>
  </si>
  <si>
    <t>Іске асырудың  5-ші жылына арналған инвестициялар жоспары (01.06.2019 бастап 31.05.2020 қоса алғанда)</t>
  </si>
  <si>
    <t xml:space="preserve">2020 жылғы 1-тоқсанда іске асырылған іс-шаралар бойынша фотоесеп қосымша файлда қоса берілген. </t>
  </si>
  <si>
    <t>2020 жылғы 1-тоқсандағы факт  (01.01.2020 бастап 31.03.2020 қоса алғанда)</t>
  </si>
  <si>
    <t xml:space="preserve">2020 жылғы 1-тоқсандағы Инвестициялық бағдарламаларды ТМС орындауы туралы жедел ақпарат 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</si>
</sst>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11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 indent="1"/>
    </xf>
    <xf numFmtId="0" fontId="4" fillId="0" borderId="15" xfId="0" applyFont="1" applyBorder="1" applyAlignment="1">
      <alignment horizontal="left" vertical="center" wrapText="1" indent="2"/>
    </xf>
    <xf numFmtId="0" fontId="4" fillId="0" borderId="17" xfId="0" applyFont="1" applyBorder="1" applyAlignment="1">
      <alignment horizontal="left" vertical="center" wrapText="1" indent="2"/>
    </xf>
    <xf numFmtId="0" fontId="6" fillId="0" borderId="17" xfId="0" applyFont="1" applyBorder="1" applyAlignment="1">
      <alignment horizontal="left" vertical="center" wrapText="1" indent="1"/>
    </xf>
    <xf numFmtId="0" fontId="6" fillId="0" borderId="18" xfId="0" applyFont="1" applyBorder="1" applyAlignment="1">
      <alignment horizontal="left" vertical="center" wrapText="1" indent="1"/>
    </xf>
    <xf numFmtId="0" fontId="6" fillId="0" borderId="21" xfId="0" applyFont="1" applyBorder="1" applyAlignment="1">
      <alignment horizontal="left" vertical="center" wrapText="1" indent="1"/>
    </xf>
    <xf numFmtId="0" fontId="5" fillId="0" borderId="1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 indent="3"/>
    </xf>
    <xf numFmtId="0" fontId="6" fillId="0" borderId="2" xfId="0" applyFont="1" applyBorder="1" applyAlignment="1">
      <alignment horizontal="left" vertical="center" wrapText="1" indent="1"/>
    </xf>
    <xf numFmtId="0" fontId="7" fillId="0" borderId="2" xfId="0" applyFont="1" applyBorder="1" applyAlignment="1">
      <alignment horizontal="left" vertical="center" wrapText="1" indent="3"/>
    </xf>
    <xf numFmtId="0" fontId="6" fillId="0" borderId="22" xfId="0" applyFont="1" applyBorder="1" applyAlignment="1">
      <alignment horizontal="left" vertical="center" wrapText="1" indent="1"/>
    </xf>
    <xf numFmtId="0" fontId="7" fillId="0" borderId="22" xfId="0" applyFont="1" applyBorder="1" applyAlignment="1">
      <alignment horizontal="left" vertical="center" wrapText="1" indent="3"/>
    </xf>
    <xf numFmtId="0" fontId="5" fillId="0" borderId="12" xfId="0" applyFont="1" applyBorder="1" applyAlignment="1">
      <alignment horizontal="left" vertical="center" wrapText="1" indent="1"/>
    </xf>
    <xf numFmtId="164" fontId="5" fillId="0" borderId="23" xfId="0" applyNumberFormat="1" applyFont="1" applyFill="1" applyBorder="1" applyAlignment="1">
      <alignment horizontal="center" vertical="center" wrapText="1"/>
    </xf>
    <xf numFmtId="164" fontId="5" fillId="0" borderId="24" xfId="0" applyNumberFormat="1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left" vertical="center" wrapText="1" indent="3"/>
    </xf>
    <xf numFmtId="164" fontId="5" fillId="0" borderId="25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164" fontId="6" fillId="0" borderId="24" xfId="0" applyNumberFormat="1" applyFont="1" applyFill="1" applyBorder="1" applyAlignment="1">
      <alignment horizontal="center" vertical="center" wrapText="1"/>
    </xf>
    <xf numFmtId="164" fontId="4" fillId="0" borderId="24" xfId="0" applyNumberFormat="1" applyFont="1" applyFill="1" applyBorder="1" applyAlignment="1">
      <alignment horizontal="center" vertical="center" wrapText="1"/>
    </xf>
    <xf numFmtId="164" fontId="4" fillId="0" borderId="27" xfId="0" applyNumberFormat="1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6" fillId="0" borderId="9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5" fillId="0" borderId="9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8" fillId="0" borderId="0" xfId="0" applyFont="1"/>
    <xf numFmtId="0" fontId="3" fillId="0" borderId="32" xfId="0" applyFont="1" applyFill="1" applyBorder="1" applyAlignment="1">
      <alignment horizontal="center" vertical="center" wrapText="1"/>
    </xf>
    <xf numFmtId="164" fontId="6" fillId="0" borderId="36" xfId="0" applyNumberFormat="1" applyFont="1" applyFill="1" applyBorder="1" applyAlignment="1">
      <alignment horizontal="center" vertical="center" wrapText="1"/>
    </xf>
    <xf numFmtId="164" fontId="4" fillId="0" borderId="36" xfId="0" applyNumberFormat="1" applyFont="1" applyFill="1" applyBorder="1" applyAlignment="1">
      <alignment horizontal="center" vertical="center" wrapText="1"/>
    </xf>
    <xf numFmtId="164" fontId="6" fillId="0" borderId="17" xfId="0" applyNumberFormat="1" applyFont="1" applyFill="1" applyBorder="1" applyAlignment="1">
      <alignment horizontal="center" vertical="center" wrapText="1"/>
    </xf>
    <xf numFmtId="164" fontId="6" fillId="0" borderId="25" xfId="0" applyNumberFormat="1" applyFont="1" applyFill="1" applyBorder="1" applyAlignment="1">
      <alignment horizontal="center" vertical="center" wrapText="1"/>
    </xf>
    <xf numFmtId="164" fontId="4" fillId="0" borderId="17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7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8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17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7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8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left" vertical="center" wrapText="1" indent="2"/>
    </xf>
    <xf numFmtId="0" fontId="4" fillId="0" borderId="10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164" fontId="4" fillId="0" borderId="13" xfId="0" applyNumberFormat="1" applyFont="1" applyFill="1" applyBorder="1" applyAlignment="1">
      <alignment horizontal="center" vertical="top" wrapText="1"/>
    </xf>
    <xf numFmtId="164" fontId="4" fillId="0" borderId="16" xfId="0" applyNumberFormat="1" applyFont="1" applyFill="1" applyBorder="1" applyAlignment="1">
      <alignment horizontal="center" vertical="top" wrapText="1"/>
    </xf>
    <xf numFmtId="164" fontId="4" fillId="0" borderId="26" xfId="0" applyNumberFormat="1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4"/>
  <sheetViews>
    <sheetView tabSelected="1" workbookViewId="0">
      <selection activeCell="B3" sqref="B3:B4"/>
    </sheetView>
  </sheetViews>
  <sheetFormatPr defaultRowHeight="15"/>
  <cols>
    <col min="1" max="1" width="5.140625" customWidth="1"/>
    <col min="2" max="2" width="19" customWidth="1"/>
    <col min="3" max="3" width="14.42578125" customWidth="1"/>
    <col min="4" max="4" width="60.85546875" customWidth="1"/>
    <col min="5" max="5" width="16.140625" style="23" customWidth="1"/>
    <col min="6" max="6" width="14.140625" customWidth="1"/>
    <col min="7" max="7" width="11.85546875" customWidth="1"/>
  </cols>
  <sheetData>
    <row r="1" spans="1:7" ht="18.75">
      <c r="A1" s="70" t="s">
        <v>46</v>
      </c>
      <c r="B1" s="70"/>
      <c r="C1" s="70"/>
      <c r="D1" s="70"/>
      <c r="E1" s="70"/>
      <c r="F1" s="70"/>
    </row>
    <row r="2" spans="1:7" ht="19.5" thickBot="1">
      <c r="A2" s="2"/>
      <c r="B2" s="3"/>
      <c r="C2" s="3"/>
      <c r="D2" s="2"/>
      <c r="E2" s="24"/>
      <c r="F2" s="3"/>
      <c r="G2" s="39"/>
    </row>
    <row r="3" spans="1:7" ht="116.25" customHeight="1" thickBot="1">
      <c r="A3" s="71" t="s">
        <v>0</v>
      </c>
      <c r="B3" s="73" t="s">
        <v>3</v>
      </c>
      <c r="C3" s="75" t="s">
        <v>1</v>
      </c>
      <c r="D3" s="77" t="s">
        <v>2</v>
      </c>
      <c r="E3" s="40" t="s">
        <v>40</v>
      </c>
      <c r="F3" s="59" t="s">
        <v>43</v>
      </c>
      <c r="G3" s="42" t="s">
        <v>45</v>
      </c>
    </row>
    <row r="4" spans="1:7" ht="18.75" customHeight="1" thickBot="1">
      <c r="A4" s="72"/>
      <c r="B4" s="74"/>
      <c r="C4" s="76"/>
      <c r="D4" s="78"/>
      <c r="E4" s="79" t="s">
        <v>4</v>
      </c>
      <c r="F4" s="80"/>
      <c r="G4" s="81"/>
    </row>
    <row r="5" spans="1:7" s="4" customFormat="1" ht="15" customHeight="1">
      <c r="A5" s="61">
        <v>1</v>
      </c>
      <c r="B5" s="64" t="s">
        <v>5</v>
      </c>
      <c r="C5" s="67" t="s">
        <v>41</v>
      </c>
      <c r="D5" s="5" t="s">
        <v>6</v>
      </c>
      <c r="E5" s="19">
        <f>E6+E12+E13+E14+E15</f>
        <v>4397746</v>
      </c>
      <c r="F5" s="29">
        <f>F6+F12+F13+F14+F15</f>
        <v>835898.7</v>
      </c>
      <c r="G5" s="48">
        <f>G6+G12+G13+G14+G15</f>
        <v>37668.700000000004</v>
      </c>
    </row>
    <row r="6" spans="1:7" ht="30" customHeight="1">
      <c r="A6" s="62"/>
      <c r="B6" s="65"/>
      <c r="C6" s="68"/>
      <c r="D6" s="6" t="s">
        <v>7</v>
      </c>
      <c r="E6" s="43">
        <f>E7+E8+E9+E10+E11</f>
        <v>783611</v>
      </c>
      <c r="F6" s="30">
        <f>F7+F8+F9+F10+F11</f>
        <v>108736.7</v>
      </c>
      <c r="G6" s="49">
        <f>G7+G8+G9+G10+G11</f>
        <v>33228.1</v>
      </c>
    </row>
    <row r="7" spans="1:7" ht="30">
      <c r="A7" s="62"/>
      <c r="B7" s="65"/>
      <c r="C7" s="68"/>
      <c r="D7" s="7" t="s">
        <v>8</v>
      </c>
      <c r="E7" s="44">
        <v>35135.5</v>
      </c>
      <c r="F7" s="31">
        <v>0</v>
      </c>
      <c r="G7" s="50">
        <v>0</v>
      </c>
    </row>
    <row r="8" spans="1:7" ht="30">
      <c r="A8" s="62"/>
      <c r="B8" s="65"/>
      <c r="C8" s="68"/>
      <c r="D8" s="8" t="s">
        <v>9</v>
      </c>
      <c r="E8" s="27">
        <v>32254.9</v>
      </c>
      <c r="F8" s="32">
        <v>0</v>
      </c>
      <c r="G8" s="47">
        <v>267.89999999999998</v>
      </c>
    </row>
    <row r="9" spans="1:7" ht="30">
      <c r="A9" s="62"/>
      <c r="B9" s="65"/>
      <c r="C9" s="68"/>
      <c r="D9" s="8" t="s">
        <v>10</v>
      </c>
      <c r="E9" s="27">
        <v>68801.600000000006</v>
      </c>
      <c r="F9" s="32">
        <v>0</v>
      </c>
      <c r="G9" s="47">
        <v>0</v>
      </c>
    </row>
    <row r="10" spans="1:7">
      <c r="A10" s="62"/>
      <c r="B10" s="65"/>
      <c r="C10" s="68"/>
      <c r="D10" s="8" t="s">
        <v>11</v>
      </c>
      <c r="E10" s="27">
        <v>422685.9</v>
      </c>
      <c r="F10" s="32">
        <v>108736.7</v>
      </c>
      <c r="G10" s="47">
        <v>32960.199999999997</v>
      </c>
    </row>
    <row r="11" spans="1:7" ht="45">
      <c r="A11" s="62"/>
      <c r="B11" s="65"/>
      <c r="C11" s="68"/>
      <c r="D11" s="8" t="s">
        <v>12</v>
      </c>
      <c r="E11" s="27">
        <v>224733.1</v>
      </c>
      <c r="F11" s="32">
        <v>0</v>
      </c>
      <c r="G11" s="47">
        <v>0</v>
      </c>
    </row>
    <row r="12" spans="1:7" ht="30">
      <c r="A12" s="62"/>
      <c r="B12" s="65"/>
      <c r="C12" s="68"/>
      <c r="D12" s="6" t="s">
        <v>13</v>
      </c>
      <c r="E12" s="26">
        <v>237958.2</v>
      </c>
      <c r="F12" s="33">
        <v>32830</v>
      </c>
      <c r="G12" s="51">
        <v>2168.8000000000002</v>
      </c>
    </row>
    <row r="13" spans="1:7" ht="45">
      <c r="A13" s="62"/>
      <c r="B13" s="65"/>
      <c r="C13" s="68"/>
      <c r="D13" s="9" t="s">
        <v>14</v>
      </c>
      <c r="E13" s="26">
        <v>203608.6</v>
      </c>
      <c r="F13" s="52">
        <v>4278.5</v>
      </c>
      <c r="G13" s="51">
        <v>0</v>
      </c>
    </row>
    <row r="14" spans="1:7">
      <c r="A14" s="62"/>
      <c r="B14" s="65"/>
      <c r="C14" s="68"/>
      <c r="D14" s="9" t="s">
        <v>15</v>
      </c>
      <c r="E14" s="26">
        <v>3078424.4</v>
      </c>
      <c r="F14" s="33">
        <v>690053.5</v>
      </c>
      <c r="G14" s="51">
        <v>2271.8000000000002</v>
      </c>
    </row>
    <row r="15" spans="1:7" ht="30.75" thickBot="1">
      <c r="A15" s="62"/>
      <c r="B15" s="65"/>
      <c r="C15" s="68"/>
      <c r="D15" s="10" t="s">
        <v>16</v>
      </c>
      <c r="E15" s="46">
        <v>94143.8</v>
      </c>
      <c r="F15" s="34">
        <v>0</v>
      </c>
      <c r="G15" s="53">
        <v>0</v>
      </c>
    </row>
    <row r="16" spans="1:7">
      <c r="A16" s="62"/>
      <c r="B16" s="65"/>
      <c r="C16" s="68"/>
      <c r="D16" s="5" t="s">
        <v>17</v>
      </c>
      <c r="E16" s="19">
        <f>E17+E26+E27+E28</f>
        <v>3353235.6</v>
      </c>
      <c r="F16" s="29">
        <f>F17+F26+F27+F28</f>
        <v>489631.3</v>
      </c>
      <c r="G16" s="48">
        <f>G17+G26+G27+G28</f>
        <v>131144.9</v>
      </c>
    </row>
    <row r="17" spans="1:7" ht="45">
      <c r="A17" s="62"/>
      <c r="B17" s="65"/>
      <c r="C17" s="68"/>
      <c r="D17" s="11" t="s">
        <v>18</v>
      </c>
      <c r="E17" s="26">
        <f>E18+E19+E20+E21+E22+E23+E24+E25</f>
        <v>1249558.8999999999</v>
      </c>
      <c r="F17" s="33">
        <f t="shared" ref="F17:G17" si="0">F18+F19+F20+F21+F22+F23+F24+F25</f>
        <v>193627.2</v>
      </c>
      <c r="G17" s="45">
        <f t="shared" si="0"/>
        <v>26859</v>
      </c>
    </row>
    <row r="18" spans="1:7">
      <c r="A18" s="62"/>
      <c r="B18" s="65"/>
      <c r="C18" s="68"/>
      <c r="D18" s="8" t="s">
        <v>19</v>
      </c>
      <c r="E18" s="27">
        <v>221181.6</v>
      </c>
      <c r="F18" s="32">
        <v>0</v>
      </c>
      <c r="G18" s="47">
        <v>493</v>
      </c>
    </row>
    <row r="19" spans="1:7">
      <c r="A19" s="62"/>
      <c r="B19" s="65"/>
      <c r="C19" s="68"/>
      <c r="D19" s="8" t="s">
        <v>20</v>
      </c>
      <c r="E19" s="27">
        <f>78785.6</f>
        <v>78785.600000000006</v>
      </c>
      <c r="F19" s="32">
        <v>13791.3</v>
      </c>
      <c r="G19" s="47">
        <v>663.9</v>
      </c>
    </row>
    <row r="20" spans="1:7" ht="30">
      <c r="A20" s="62"/>
      <c r="B20" s="65"/>
      <c r="C20" s="68"/>
      <c r="D20" s="8" t="s">
        <v>21</v>
      </c>
      <c r="E20" s="27">
        <v>132339.79999999999</v>
      </c>
      <c r="F20" s="32">
        <v>0</v>
      </c>
      <c r="G20" s="47">
        <v>0</v>
      </c>
    </row>
    <row r="21" spans="1:7">
      <c r="A21" s="62"/>
      <c r="B21" s="65"/>
      <c r="C21" s="68"/>
      <c r="D21" s="8" t="s">
        <v>22</v>
      </c>
      <c r="E21" s="27">
        <v>267912</v>
      </c>
      <c r="F21" s="32">
        <v>81687.600000000006</v>
      </c>
      <c r="G21" s="47">
        <v>0</v>
      </c>
    </row>
    <row r="22" spans="1:7">
      <c r="A22" s="62"/>
      <c r="B22" s="65"/>
      <c r="C22" s="68"/>
      <c r="D22" s="8" t="s">
        <v>23</v>
      </c>
      <c r="E22" s="27">
        <v>62500</v>
      </c>
      <c r="F22" s="32">
        <v>0</v>
      </c>
      <c r="G22" s="47">
        <v>0</v>
      </c>
    </row>
    <row r="23" spans="1:7" ht="45">
      <c r="A23" s="62"/>
      <c r="B23" s="65"/>
      <c r="C23" s="68"/>
      <c r="D23" s="8" t="s">
        <v>24</v>
      </c>
      <c r="E23" s="27">
        <v>75952.800000000003</v>
      </c>
      <c r="F23" s="32">
        <v>0</v>
      </c>
      <c r="G23" s="47">
        <v>0</v>
      </c>
    </row>
    <row r="24" spans="1:7" ht="30">
      <c r="A24" s="62"/>
      <c r="B24" s="65"/>
      <c r="C24" s="68"/>
      <c r="D24" s="8" t="s">
        <v>25</v>
      </c>
      <c r="E24" s="27">
        <v>12414.2</v>
      </c>
      <c r="F24" s="32">
        <v>0</v>
      </c>
      <c r="G24" s="47">
        <v>0</v>
      </c>
    </row>
    <row r="25" spans="1:7" ht="30">
      <c r="A25" s="62"/>
      <c r="B25" s="65"/>
      <c r="C25" s="68"/>
      <c r="D25" s="60" t="s">
        <v>42</v>
      </c>
      <c r="E25" s="27">
        <v>398472.9</v>
      </c>
      <c r="F25" s="32">
        <v>98148.3</v>
      </c>
      <c r="G25" s="47">
        <v>25702.1</v>
      </c>
    </row>
    <row r="26" spans="1:7">
      <c r="A26" s="62"/>
      <c r="B26" s="65"/>
      <c r="C26" s="68"/>
      <c r="D26" s="9" t="s">
        <v>26</v>
      </c>
      <c r="E26" s="26">
        <v>1831786.8</v>
      </c>
      <c r="F26" s="33">
        <v>257885</v>
      </c>
      <c r="G26" s="51">
        <v>104083.2</v>
      </c>
    </row>
    <row r="27" spans="1:7" ht="30">
      <c r="A27" s="62"/>
      <c r="B27" s="65"/>
      <c r="C27" s="68"/>
      <c r="D27" s="9" t="s">
        <v>27</v>
      </c>
      <c r="E27" s="26">
        <v>11608.4</v>
      </c>
      <c r="F27" s="33">
        <v>6732.5</v>
      </c>
      <c r="G27" s="51">
        <v>0</v>
      </c>
    </row>
    <row r="28" spans="1:7" ht="15.75" thickBot="1">
      <c r="A28" s="62"/>
      <c r="B28" s="65"/>
      <c r="C28" s="68"/>
      <c r="D28" s="11" t="s">
        <v>28</v>
      </c>
      <c r="E28" s="46">
        <v>260281.5</v>
      </c>
      <c r="F28" s="34">
        <v>31386.6</v>
      </c>
      <c r="G28" s="53">
        <v>202.7</v>
      </c>
    </row>
    <row r="29" spans="1:7" ht="42.75">
      <c r="A29" s="62"/>
      <c r="B29" s="65"/>
      <c r="C29" s="68"/>
      <c r="D29" s="12" t="s">
        <v>29</v>
      </c>
      <c r="E29" s="19">
        <f>E30+E31</f>
        <v>846696.3</v>
      </c>
      <c r="F29" s="29">
        <f>F30+F31</f>
        <v>156799.5</v>
      </c>
      <c r="G29" s="48">
        <f>G30+G31</f>
        <v>0</v>
      </c>
    </row>
    <row r="30" spans="1:7">
      <c r="A30" s="62"/>
      <c r="B30" s="65"/>
      <c r="C30" s="68"/>
      <c r="D30" s="13" t="s">
        <v>30</v>
      </c>
      <c r="E30" s="20">
        <f t="shared" ref="E30:F31" si="1">E33+E36+E39+E42+E45+E48</f>
        <v>432022.5</v>
      </c>
      <c r="F30" s="36">
        <f>F33+F36+F39+F42+F45+F48</f>
        <v>79610.8</v>
      </c>
      <c r="G30" s="54">
        <f t="shared" ref="G30:G31" si="2">G33+G36+G39+G42+G45+G48</f>
        <v>0</v>
      </c>
    </row>
    <row r="31" spans="1:7">
      <c r="A31" s="62"/>
      <c r="B31" s="65"/>
      <c r="C31" s="68"/>
      <c r="D31" s="13" t="s">
        <v>31</v>
      </c>
      <c r="E31" s="20">
        <f t="shared" si="1"/>
        <v>414673.8</v>
      </c>
      <c r="F31" s="36">
        <f t="shared" si="1"/>
        <v>77188.7</v>
      </c>
      <c r="G31" s="54">
        <f t="shared" si="2"/>
        <v>0</v>
      </c>
    </row>
    <row r="32" spans="1:7" ht="30">
      <c r="A32" s="62"/>
      <c r="B32" s="65"/>
      <c r="C32" s="68"/>
      <c r="D32" s="14" t="s">
        <v>32</v>
      </c>
      <c r="E32" s="26">
        <f>E33+E34</f>
        <v>552886.19999999995</v>
      </c>
      <c r="F32" s="33">
        <f>F33+F34</f>
        <v>120868.8</v>
      </c>
      <c r="G32" s="55">
        <f>G33+G34</f>
        <v>0</v>
      </c>
    </row>
    <row r="33" spans="1:7">
      <c r="A33" s="62"/>
      <c r="B33" s="65"/>
      <c r="C33" s="68"/>
      <c r="D33" s="15" t="s">
        <v>30</v>
      </c>
      <c r="E33" s="27">
        <v>269117.7</v>
      </c>
      <c r="F33" s="32">
        <v>59467.4</v>
      </c>
      <c r="G33" s="47">
        <v>0</v>
      </c>
    </row>
    <row r="34" spans="1:7">
      <c r="A34" s="62"/>
      <c r="B34" s="65"/>
      <c r="C34" s="68"/>
      <c r="D34" s="15" t="s">
        <v>31</v>
      </c>
      <c r="E34" s="27">
        <v>283768.5</v>
      </c>
      <c r="F34" s="32">
        <v>61401.4</v>
      </c>
      <c r="G34" s="47">
        <v>0</v>
      </c>
    </row>
    <row r="35" spans="1:7" ht="45">
      <c r="A35" s="62"/>
      <c r="B35" s="65"/>
      <c r="C35" s="68"/>
      <c r="D35" s="14" t="s">
        <v>33</v>
      </c>
      <c r="E35" s="26">
        <f>E36+E37</f>
        <v>219378.3</v>
      </c>
      <c r="F35" s="33">
        <f>F36+F37</f>
        <v>23608.2</v>
      </c>
      <c r="G35" s="51">
        <v>0</v>
      </c>
    </row>
    <row r="36" spans="1:7">
      <c r="A36" s="62"/>
      <c r="B36" s="65"/>
      <c r="C36" s="68"/>
      <c r="D36" s="15" t="s">
        <v>34</v>
      </c>
      <c r="E36" s="27">
        <v>139883.79999999999</v>
      </c>
      <c r="F36" s="32">
        <v>17611.7</v>
      </c>
      <c r="G36" s="47">
        <v>0</v>
      </c>
    </row>
    <row r="37" spans="1:7">
      <c r="A37" s="62"/>
      <c r="B37" s="65"/>
      <c r="C37" s="68"/>
      <c r="D37" s="15" t="s">
        <v>31</v>
      </c>
      <c r="E37" s="27">
        <v>79494.5</v>
      </c>
      <c r="F37" s="32">
        <v>5996.5</v>
      </c>
      <c r="G37" s="47">
        <v>0</v>
      </c>
    </row>
    <row r="38" spans="1:7">
      <c r="A38" s="62"/>
      <c r="B38" s="65"/>
      <c r="C38" s="68"/>
      <c r="D38" s="14" t="s">
        <v>35</v>
      </c>
      <c r="E38" s="26">
        <f>E39+E40</f>
        <v>54163.7</v>
      </c>
      <c r="F38" s="33">
        <f>F39+F40</f>
        <v>12322.5</v>
      </c>
      <c r="G38" s="51">
        <f>G39+G40</f>
        <v>0</v>
      </c>
    </row>
    <row r="39" spans="1:7">
      <c r="A39" s="62"/>
      <c r="B39" s="65"/>
      <c r="C39" s="68"/>
      <c r="D39" s="15" t="s">
        <v>30</v>
      </c>
      <c r="E39" s="27">
        <v>14675.7</v>
      </c>
      <c r="F39" s="32">
        <v>2531.6999999999998</v>
      </c>
      <c r="G39" s="47">
        <v>0</v>
      </c>
    </row>
    <row r="40" spans="1:7">
      <c r="A40" s="62"/>
      <c r="B40" s="65"/>
      <c r="C40" s="68"/>
      <c r="D40" s="15" t="s">
        <v>31</v>
      </c>
      <c r="E40" s="27">
        <v>39488</v>
      </c>
      <c r="F40" s="32">
        <v>9790.7999999999993</v>
      </c>
      <c r="G40" s="47">
        <v>0</v>
      </c>
    </row>
    <row r="41" spans="1:7">
      <c r="A41" s="62"/>
      <c r="B41" s="65"/>
      <c r="C41" s="68"/>
      <c r="D41" s="14" t="s">
        <v>36</v>
      </c>
      <c r="E41" s="26">
        <f>E42+E43</f>
        <v>4339.6000000000004</v>
      </c>
      <c r="F41" s="33">
        <v>0</v>
      </c>
      <c r="G41" s="51">
        <v>0</v>
      </c>
    </row>
    <row r="42" spans="1:7">
      <c r="A42" s="62"/>
      <c r="B42" s="65"/>
      <c r="C42" s="68"/>
      <c r="D42" s="15" t="s">
        <v>30</v>
      </c>
      <c r="E42" s="28">
        <v>2135.1</v>
      </c>
      <c r="F42" s="37">
        <v>0</v>
      </c>
      <c r="G42" s="56">
        <v>0</v>
      </c>
    </row>
    <row r="43" spans="1:7">
      <c r="A43" s="62"/>
      <c r="B43" s="65"/>
      <c r="C43" s="68"/>
      <c r="D43" s="15" t="s">
        <v>31</v>
      </c>
      <c r="E43" s="28">
        <v>2204.5</v>
      </c>
      <c r="F43" s="37">
        <v>0</v>
      </c>
      <c r="G43" s="56">
        <v>0</v>
      </c>
    </row>
    <row r="44" spans="1:7" ht="30">
      <c r="A44" s="62"/>
      <c r="B44" s="65"/>
      <c r="C44" s="68"/>
      <c r="D44" s="16" t="s">
        <v>37</v>
      </c>
      <c r="E44" s="28">
        <v>0</v>
      </c>
      <c r="F44" s="37">
        <v>0</v>
      </c>
      <c r="G44" s="56">
        <v>0</v>
      </c>
    </row>
    <row r="45" spans="1:7">
      <c r="A45" s="62"/>
      <c r="B45" s="65"/>
      <c r="C45" s="68"/>
      <c r="D45" s="15" t="s">
        <v>30</v>
      </c>
      <c r="E45" s="28">
        <v>0</v>
      </c>
      <c r="F45" s="37">
        <v>0</v>
      </c>
      <c r="G45" s="56">
        <v>0</v>
      </c>
    </row>
    <row r="46" spans="1:7">
      <c r="A46" s="62"/>
      <c r="B46" s="65"/>
      <c r="C46" s="68"/>
      <c r="D46" s="15" t="s">
        <v>31</v>
      </c>
      <c r="E46" s="28">
        <v>0</v>
      </c>
      <c r="F46" s="37">
        <v>0</v>
      </c>
      <c r="G46" s="56">
        <v>0</v>
      </c>
    </row>
    <row r="47" spans="1:7" ht="30">
      <c r="A47" s="62"/>
      <c r="B47" s="65"/>
      <c r="C47" s="68"/>
      <c r="D47" s="16" t="s">
        <v>38</v>
      </c>
      <c r="E47" s="26">
        <f>E48+E49</f>
        <v>15928.5</v>
      </c>
      <c r="F47" s="35">
        <v>0</v>
      </c>
      <c r="G47" s="57">
        <v>0</v>
      </c>
    </row>
    <row r="48" spans="1:7">
      <c r="A48" s="62"/>
      <c r="B48" s="65"/>
      <c r="C48" s="68"/>
      <c r="D48" s="15" t="s">
        <v>30</v>
      </c>
      <c r="E48" s="27">
        <v>6210.2</v>
      </c>
      <c r="F48" s="32">
        <v>0</v>
      </c>
      <c r="G48" s="47">
        <v>0</v>
      </c>
    </row>
    <row r="49" spans="1:7" ht="15.75" thickBot="1">
      <c r="A49" s="62"/>
      <c r="B49" s="65"/>
      <c r="C49" s="68"/>
      <c r="D49" s="17" t="s">
        <v>31</v>
      </c>
      <c r="E49" s="28">
        <v>9718.2999999999993</v>
      </c>
      <c r="F49" s="37">
        <v>0</v>
      </c>
      <c r="G49" s="56">
        <v>0</v>
      </c>
    </row>
    <row r="50" spans="1:7">
      <c r="A50" s="62"/>
      <c r="B50" s="65"/>
      <c r="C50" s="68"/>
      <c r="D50" s="18" t="s">
        <v>39</v>
      </c>
      <c r="E50" s="19">
        <f>E51+E52</f>
        <v>8597677.9000000004</v>
      </c>
      <c r="F50" s="29">
        <f>F51+F52</f>
        <v>1482329.5</v>
      </c>
      <c r="G50" s="48">
        <f>G51+G52</f>
        <v>168813.6</v>
      </c>
    </row>
    <row r="51" spans="1:7">
      <c r="A51" s="62"/>
      <c r="B51" s="65"/>
      <c r="C51" s="68"/>
      <c r="D51" s="13" t="s">
        <v>30</v>
      </c>
      <c r="E51" s="20">
        <f>E30+E5</f>
        <v>4829768.5</v>
      </c>
      <c r="F51" s="36">
        <f>F30+F5</f>
        <v>915509.5</v>
      </c>
      <c r="G51" s="54">
        <f>G30+G5</f>
        <v>37668.700000000004</v>
      </c>
    </row>
    <row r="52" spans="1:7" ht="15.75" thickBot="1">
      <c r="A52" s="63"/>
      <c r="B52" s="66"/>
      <c r="C52" s="69"/>
      <c r="D52" s="21" t="s">
        <v>31</v>
      </c>
      <c r="E52" s="22">
        <f>E31+E16</f>
        <v>3767909.4</v>
      </c>
      <c r="F52" s="38">
        <f>F31+F16</f>
        <v>566820</v>
      </c>
      <c r="G52" s="58">
        <f>G31+G16</f>
        <v>131144.9</v>
      </c>
    </row>
    <row r="54" spans="1:7" ht="15.75">
      <c r="B54" s="41" t="s">
        <v>44</v>
      </c>
      <c r="D54" s="1"/>
      <c r="E54" s="25"/>
      <c r="F54" s="1"/>
    </row>
  </sheetData>
  <mergeCells count="9">
    <mergeCell ref="A5:A52"/>
    <mergeCell ref="B5:B52"/>
    <mergeCell ref="C5:C52"/>
    <mergeCell ref="A1:F1"/>
    <mergeCell ref="A3:A4"/>
    <mergeCell ref="B3:B4"/>
    <mergeCell ref="C3:C4"/>
    <mergeCell ref="D3:D4"/>
    <mergeCell ref="E4:G4"/>
  </mergeCells>
  <pageMargins left="0.51181102362204722" right="0.5118110236220472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zuhra</dc:creator>
  <cp:lastModifiedBy>PEO1</cp:lastModifiedBy>
  <cp:lastPrinted>2019-06-12T08:34:45Z</cp:lastPrinted>
  <dcterms:created xsi:type="dcterms:W3CDTF">2016-09-27T04:46:48Z</dcterms:created>
  <dcterms:modified xsi:type="dcterms:W3CDTF">2020-04-16T06:02:04Z</dcterms:modified>
</cp:coreProperties>
</file>