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<sst xmlns="http://schemas.openxmlformats.org/spreadsheetml/2006/main" count="90" uniqueCount="54">
  <si>
    <t xml:space="preserve">                         Информация ГКП на праве хозяйственного ведения "Өскемен Водоканал" акимата города Усть-Каменогорска о ходе исполнения инвестиционной программы </t>
  </si>
  <si>
    <t>Вид деятельности: оказание услуг водоснабжения и водоотведения</t>
  </si>
  <si>
    <t>Информация о реализации инвестиционной программы в разрезе источников финансирования, тыс. тенге</t>
  </si>
  <si>
    <t>№ п/п</t>
  </si>
  <si>
    <t xml:space="preserve">Наименование мероприятий </t>
  </si>
  <si>
    <t>Количество в натуральных показателях</t>
  </si>
  <si>
    <t>Сумма инвестиционной программы, тыс.тенге</t>
  </si>
  <si>
    <t>Собственные средства</t>
  </si>
  <si>
    <t>Заемные средства</t>
  </si>
  <si>
    <t>Бюджетные средства</t>
  </si>
  <si>
    <t>Нерегулиру-емая (иная) деятельность</t>
  </si>
  <si>
    <t>план</t>
  </si>
  <si>
    <t>факт</t>
  </si>
  <si>
    <t>отклоне-ние</t>
  </si>
  <si>
    <t>причины отклонения</t>
  </si>
  <si>
    <t>откло-нение</t>
  </si>
  <si>
    <t>шт.</t>
  </si>
  <si>
    <t>-</t>
  </si>
  <si>
    <t xml:space="preserve">Приобретение и монтаж запорной арматуры на сетях и объектах водоснабжения </t>
  </si>
  <si>
    <t xml:space="preserve">Реконструкция сетей водоснабжения </t>
  </si>
  <si>
    <t>км.</t>
  </si>
  <si>
    <t>объект</t>
  </si>
  <si>
    <t>Замена запорной арматуры на объектах водоотведения</t>
  </si>
  <si>
    <t>Реконструкция сетей канализации</t>
  </si>
  <si>
    <t>Ремонт системы вентиляции КНС</t>
  </si>
  <si>
    <t xml:space="preserve">Обновление техники и оборудования </t>
  </si>
  <si>
    <t>ед.</t>
  </si>
  <si>
    <t>в т. ч.: водоснабжение</t>
  </si>
  <si>
    <t xml:space="preserve">             водоотведение</t>
  </si>
  <si>
    <t>Ремонт ограждений водозаборов</t>
  </si>
  <si>
    <t>Реконструкция электрических сетей водозаборов города</t>
  </si>
  <si>
    <t>Единицы измерения (для натураль-ных показате-лей)</t>
  </si>
  <si>
    <t>факт (ожидаемо)</t>
  </si>
  <si>
    <t xml:space="preserve">причины </t>
  </si>
  <si>
    <t>Итого</t>
  </si>
  <si>
    <t>Установка систем видеонаблюдения, рубежной сигнализации и наружного освещения на водозаборных сооружениях, уязвимых в террористическом отношении</t>
  </si>
  <si>
    <t>Установка косинусных конденсаторов</t>
  </si>
  <si>
    <t>Программы утверждены приказом Департамента Комитета РК по регулированию естественных монополий и защите конкуренции Министерства национальной экономики по ВКО от  31.05.2019г. № 93-ОД (на период с 01.06.2015г. по 31.12.2020г., с корректировкой №4).</t>
  </si>
  <si>
    <t xml:space="preserve">Замена насосного оборудования на водозаборах «Аблакетский», о.Казачий, п. Самсоновка </t>
  </si>
  <si>
    <t>Реконструкция КНС-30 и КНС-31 (контракт №2)</t>
  </si>
  <si>
    <t>Реализация инвестиционных проектов по программе кредитования ЕБРР</t>
  </si>
  <si>
    <t>Капитальный ремонт отводящих и подводящих лотков очистных сооружений</t>
  </si>
  <si>
    <t>Сроки реализации проектов перенесены из-за недополучения доходов за счет снижения объемов реализации регулируемых услуг</t>
  </si>
  <si>
    <t>В связи с отсутствием средств реализация мероприятия планируется в следующем периоде</t>
  </si>
  <si>
    <t>Проект "Капитальный ремонт двух кабельных линии  водозабора «Элеваторный» (с разработкой ПСД)" на данный момент в разработке</t>
  </si>
  <si>
    <t>за 12 месяцев 2019 года (оперативно)</t>
  </si>
  <si>
    <t>Итого за 12 месяцев 2019 года</t>
  </si>
  <si>
    <t>Внедрение  автоматизированной системы контроля и  учета  электроэнергии и воды</t>
  </si>
  <si>
    <t>На сегодняшний день завершена разработка проекта реализации мероприятия "Ремонт ограждения Пионерского водозабора". Начало работ планируется весной 2020 года.</t>
  </si>
  <si>
    <t>Окончание работ по мероприятию "Реконструкция сетей водоснабжения с.Ново-Троицкое"</t>
  </si>
  <si>
    <t>В связи с отсутствием средств сроки реализации мероприятия "Ремонт канализационного напорного коллектора от КНС 31 и самотечного коллектора к КНС 31" перенесены на 2020 год</t>
  </si>
  <si>
    <t>Реконструкция Октябрьского водозабора (строительно-монтажные работы, согл. контракта №1 от 18.04.2018г.)</t>
  </si>
  <si>
    <t>Экономия при закупе</t>
  </si>
  <si>
    <t>За 11 месяцев 2019 года предприятием недополучен доход в размере 416,6 млн.тенге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</si>
</sst>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horizontal="center"/>
    </xf>
    <xf numFmtId="9" fontId="2" fillId="0" borderId="0" xfId="55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172" fontId="2" fillId="0" borderId="15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80" zoomScaleNormal="80" zoomScalePageLayoutView="0" workbookViewId="0" topLeftCell="A1">
      <selection activeCell="B24" sqref="B24"/>
    </sheetView>
  </sheetViews>
  <sheetFormatPr defaultColWidth="9.00390625" defaultRowHeight="12.75"/>
  <cols>
    <col min="1" max="1" width="4.75390625" style="3" customWidth="1"/>
    <col min="2" max="2" width="44.625" style="3" customWidth="1"/>
    <col min="3" max="3" width="11.25390625" style="3" customWidth="1"/>
    <col min="4" max="4" width="16.125" style="3" customWidth="1"/>
    <col min="5" max="5" width="15.125" style="3" customWidth="1"/>
    <col min="6" max="7" width="12.125" style="3" customWidth="1"/>
    <col min="8" max="9" width="12.25390625" style="3" customWidth="1"/>
    <col min="10" max="10" width="11.25390625" style="3" customWidth="1"/>
    <col min="11" max="11" width="42.25390625" style="3" customWidth="1"/>
    <col min="12" max="12" width="12.00390625" style="3" customWidth="1"/>
    <col min="13" max="13" width="11.75390625" style="3" customWidth="1"/>
    <col min="14" max="14" width="7.125" style="3" customWidth="1"/>
    <col min="15" max="15" width="13.375" style="3" customWidth="1"/>
    <col min="16" max="16" width="6.625" style="3" customWidth="1"/>
    <col min="17" max="17" width="6.25390625" style="3" customWidth="1"/>
    <col min="18" max="18" width="6.125" style="3" customWidth="1"/>
    <col min="19" max="19" width="7.125" style="3" customWidth="1"/>
    <col min="20" max="16384" width="9.125" style="3" customWidth="1"/>
  </cols>
  <sheetData>
    <row r="1" spans="1:2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/>
      <c r="B2" s="2"/>
      <c r="C2" s="2"/>
      <c r="E2" s="2"/>
      <c r="F2" s="1" t="s">
        <v>45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1.75" customHeight="1">
      <c r="A5" s="2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7" spans="1:19" ht="13.5" customHeight="1">
      <c r="A7" s="26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s="6" customFormat="1" ht="69.75" customHeight="1">
      <c r="A8" s="26" t="s">
        <v>3</v>
      </c>
      <c r="B8" s="26" t="s">
        <v>4</v>
      </c>
      <c r="C8" s="26" t="s">
        <v>31</v>
      </c>
      <c r="D8" s="33" t="s">
        <v>5</v>
      </c>
      <c r="E8" s="33"/>
      <c r="F8" s="33" t="s">
        <v>6</v>
      </c>
      <c r="G8" s="33"/>
      <c r="H8" s="26" t="s">
        <v>7</v>
      </c>
      <c r="I8" s="26"/>
      <c r="J8" s="26"/>
      <c r="K8" s="26"/>
      <c r="L8" s="26" t="s">
        <v>8</v>
      </c>
      <c r="M8" s="26"/>
      <c r="N8" s="26"/>
      <c r="O8" s="26"/>
      <c r="P8" s="26" t="s">
        <v>9</v>
      </c>
      <c r="Q8" s="26"/>
      <c r="R8" s="26" t="s">
        <v>10</v>
      </c>
      <c r="S8" s="26"/>
    </row>
    <row r="9" spans="1:19" s="6" customFormat="1" ht="36.75" customHeight="1">
      <c r="A9" s="26"/>
      <c r="B9" s="26"/>
      <c r="C9" s="26"/>
      <c r="D9" s="17" t="s">
        <v>11</v>
      </c>
      <c r="E9" s="17" t="s">
        <v>12</v>
      </c>
      <c r="F9" s="17" t="s">
        <v>11</v>
      </c>
      <c r="G9" s="17" t="s">
        <v>32</v>
      </c>
      <c r="H9" s="5" t="s">
        <v>11</v>
      </c>
      <c r="I9" s="5" t="s">
        <v>32</v>
      </c>
      <c r="J9" s="5" t="s">
        <v>13</v>
      </c>
      <c r="K9" s="5" t="s">
        <v>14</v>
      </c>
      <c r="L9" s="5" t="s">
        <v>11</v>
      </c>
      <c r="M9" s="5" t="s">
        <v>12</v>
      </c>
      <c r="N9" s="5" t="s">
        <v>15</v>
      </c>
      <c r="O9" s="5" t="s">
        <v>33</v>
      </c>
      <c r="P9" s="5" t="s">
        <v>11</v>
      </c>
      <c r="Q9" s="5" t="s">
        <v>12</v>
      </c>
      <c r="R9" s="5" t="s">
        <v>11</v>
      </c>
      <c r="S9" s="5" t="s">
        <v>12</v>
      </c>
    </row>
    <row r="10" spans="1:19" s="6" customFormat="1" ht="45">
      <c r="A10" s="5">
        <v>1</v>
      </c>
      <c r="B10" s="7" t="s">
        <v>38</v>
      </c>
      <c r="C10" s="5" t="s">
        <v>21</v>
      </c>
      <c r="D10" s="17">
        <v>3</v>
      </c>
      <c r="E10" s="17">
        <v>0</v>
      </c>
      <c r="F10" s="24">
        <v>32254.9</v>
      </c>
      <c r="G10" s="24">
        <v>0</v>
      </c>
      <c r="H10" s="8">
        <f aca="true" t="shared" si="0" ref="H10:I22">F10</f>
        <v>32254.9</v>
      </c>
      <c r="I10" s="8">
        <f t="shared" si="0"/>
        <v>0</v>
      </c>
      <c r="J10" s="8">
        <f aca="true" t="shared" si="1" ref="J10:J25">I10-H10</f>
        <v>-32254.9</v>
      </c>
      <c r="K10" s="24" t="s">
        <v>42</v>
      </c>
      <c r="L10" s="8" t="s">
        <v>17</v>
      </c>
      <c r="M10" s="8" t="s">
        <v>17</v>
      </c>
      <c r="N10" s="8" t="s">
        <v>17</v>
      </c>
      <c r="O10" s="8" t="s">
        <v>17</v>
      </c>
      <c r="P10" s="8" t="s">
        <v>17</v>
      </c>
      <c r="Q10" s="8" t="s">
        <v>17</v>
      </c>
      <c r="R10" s="8" t="s">
        <v>17</v>
      </c>
      <c r="S10" s="8" t="s">
        <v>17</v>
      </c>
    </row>
    <row r="11" spans="1:19" s="6" customFormat="1" ht="75">
      <c r="A11" s="5">
        <v>2</v>
      </c>
      <c r="B11" s="7" t="s">
        <v>29</v>
      </c>
      <c r="C11" s="5" t="s">
        <v>20</v>
      </c>
      <c r="D11" s="17">
        <v>0.2</v>
      </c>
      <c r="E11" s="17">
        <v>0</v>
      </c>
      <c r="F11" s="24">
        <v>50790.1</v>
      </c>
      <c r="G11" s="24">
        <v>8406.1</v>
      </c>
      <c r="H11" s="8">
        <f t="shared" si="0"/>
        <v>50790.1</v>
      </c>
      <c r="I11" s="8">
        <f>G11</f>
        <v>8406.1</v>
      </c>
      <c r="J11" s="8">
        <f>I11-H11</f>
        <v>-42384</v>
      </c>
      <c r="K11" s="24" t="s">
        <v>48</v>
      </c>
      <c r="L11" s="8"/>
      <c r="M11" s="8"/>
      <c r="N11" s="8"/>
      <c r="O11" s="8"/>
      <c r="P11" s="8"/>
      <c r="Q11" s="8"/>
      <c r="R11" s="8"/>
      <c r="S11" s="8"/>
    </row>
    <row r="12" spans="1:19" s="6" customFormat="1" ht="60">
      <c r="A12" s="5">
        <v>3</v>
      </c>
      <c r="B12" s="7" t="s">
        <v>35</v>
      </c>
      <c r="C12" s="5" t="s">
        <v>21</v>
      </c>
      <c r="D12" s="17">
        <v>16</v>
      </c>
      <c r="E12" s="17">
        <v>0</v>
      </c>
      <c r="F12" s="24">
        <v>162963.1</v>
      </c>
      <c r="G12" s="24">
        <v>0</v>
      </c>
      <c r="H12" s="8">
        <f>F12</f>
        <v>162963.1</v>
      </c>
      <c r="I12" s="8">
        <f>G12</f>
        <v>0</v>
      </c>
      <c r="J12" s="8">
        <f>I12-H12</f>
        <v>-162963.1</v>
      </c>
      <c r="K12" s="24" t="s">
        <v>43</v>
      </c>
      <c r="L12" s="8"/>
      <c r="M12" s="8"/>
      <c r="N12" s="8"/>
      <c r="O12" s="8"/>
      <c r="P12" s="8"/>
      <c r="Q12" s="8"/>
      <c r="R12" s="8"/>
      <c r="S12" s="8"/>
    </row>
    <row r="13" spans="1:19" s="6" customFormat="1" ht="30">
      <c r="A13" s="5">
        <v>4</v>
      </c>
      <c r="B13" s="7" t="s">
        <v>18</v>
      </c>
      <c r="C13" s="5" t="s">
        <v>16</v>
      </c>
      <c r="D13" s="17">
        <v>124</v>
      </c>
      <c r="E13" s="17">
        <v>138</v>
      </c>
      <c r="F13" s="24">
        <v>31436.9</v>
      </c>
      <c r="G13" s="24">
        <v>31436.9</v>
      </c>
      <c r="H13" s="8">
        <f t="shared" si="0"/>
        <v>31436.9</v>
      </c>
      <c r="I13" s="8">
        <f t="shared" si="0"/>
        <v>31436.9</v>
      </c>
      <c r="J13" s="8">
        <f t="shared" si="1"/>
        <v>0</v>
      </c>
      <c r="K13" s="8"/>
      <c r="L13" s="8" t="s">
        <v>17</v>
      </c>
      <c r="M13" s="8" t="s">
        <v>17</v>
      </c>
      <c r="N13" s="8" t="s">
        <v>17</v>
      </c>
      <c r="O13" s="8" t="s">
        <v>17</v>
      </c>
      <c r="P13" s="8" t="s">
        <v>17</v>
      </c>
      <c r="Q13" s="8" t="s">
        <v>17</v>
      </c>
      <c r="R13" s="8" t="s">
        <v>17</v>
      </c>
      <c r="S13" s="8" t="s">
        <v>17</v>
      </c>
    </row>
    <row r="14" spans="1:19" s="6" customFormat="1" ht="45">
      <c r="A14" s="5">
        <v>5</v>
      </c>
      <c r="B14" s="7" t="s">
        <v>19</v>
      </c>
      <c r="C14" s="5" t="s">
        <v>20</v>
      </c>
      <c r="D14" s="34">
        <v>6</v>
      </c>
      <c r="E14" s="17">
        <v>7.471</v>
      </c>
      <c r="F14" s="24">
        <v>505748.6</v>
      </c>
      <c r="G14" s="24">
        <v>669621.4</v>
      </c>
      <c r="H14" s="8">
        <f t="shared" si="0"/>
        <v>505748.6</v>
      </c>
      <c r="I14" s="8">
        <f t="shared" si="0"/>
        <v>669621.4</v>
      </c>
      <c r="J14" s="8">
        <f t="shared" si="1"/>
        <v>163872.80000000005</v>
      </c>
      <c r="K14" s="24" t="s">
        <v>49</v>
      </c>
      <c r="L14" s="8"/>
      <c r="M14" s="8"/>
      <c r="N14" s="8"/>
      <c r="O14" s="8"/>
      <c r="P14" s="8"/>
      <c r="Q14" s="8"/>
      <c r="R14" s="8"/>
      <c r="S14" s="8"/>
    </row>
    <row r="15" spans="1:19" s="6" customFormat="1" ht="60">
      <c r="A15" s="5">
        <v>6</v>
      </c>
      <c r="B15" s="7" t="s">
        <v>30</v>
      </c>
      <c r="C15" s="5" t="s">
        <v>20</v>
      </c>
      <c r="D15" s="17">
        <v>3.46</v>
      </c>
      <c r="E15" s="17">
        <v>0</v>
      </c>
      <c r="F15" s="24">
        <v>22251.5</v>
      </c>
      <c r="G15" s="24">
        <v>1304.1</v>
      </c>
      <c r="H15" s="8">
        <f>F15</f>
        <v>22251.5</v>
      </c>
      <c r="I15" s="8">
        <f t="shared" si="0"/>
        <v>1304.1</v>
      </c>
      <c r="J15" s="8">
        <f>I15-H15</f>
        <v>-20947.4</v>
      </c>
      <c r="K15" s="24" t="s">
        <v>44</v>
      </c>
      <c r="L15" s="8"/>
      <c r="M15" s="8"/>
      <c r="N15" s="8"/>
      <c r="O15" s="8"/>
      <c r="P15" s="8"/>
      <c r="Q15" s="8"/>
      <c r="R15" s="8"/>
      <c r="S15" s="8"/>
    </row>
    <row r="16" spans="1:19" s="6" customFormat="1" ht="45">
      <c r="A16" s="5">
        <v>7</v>
      </c>
      <c r="B16" s="7" t="s">
        <v>22</v>
      </c>
      <c r="C16" s="5" t="s">
        <v>16</v>
      </c>
      <c r="D16" s="17">
        <v>33</v>
      </c>
      <c r="E16" s="17">
        <v>9</v>
      </c>
      <c r="F16" s="24">
        <v>11442.8</v>
      </c>
      <c r="G16" s="24">
        <v>834.8</v>
      </c>
      <c r="H16" s="8">
        <f aca="true" t="shared" si="2" ref="H16:H22">F16</f>
        <v>11442.8</v>
      </c>
      <c r="I16" s="8">
        <f t="shared" si="0"/>
        <v>834.8</v>
      </c>
      <c r="J16" s="8">
        <f t="shared" si="1"/>
        <v>-10608</v>
      </c>
      <c r="K16" s="24" t="s">
        <v>42</v>
      </c>
      <c r="L16" s="8"/>
      <c r="M16" s="8"/>
      <c r="N16" s="8"/>
      <c r="O16" s="8"/>
      <c r="P16" s="8"/>
      <c r="Q16" s="8"/>
      <c r="R16" s="8"/>
      <c r="S16" s="8"/>
    </row>
    <row r="17" spans="1:19" s="6" customFormat="1" ht="30">
      <c r="A17" s="5">
        <v>8</v>
      </c>
      <c r="B17" s="7" t="s">
        <v>41</v>
      </c>
      <c r="C17" s="5" t="s">
        <v>21</v>
      </c>
      <c r="D17" s="17">
        <v>0</v>
      </c>
      <c r="E17" s="17">
        <v>0</v>
      </c>
      <c r="F17" s="24">
        <v>21158</v>
      </c>
      <c r="G17" s="24">
        <v>21158</v>
      </c>
      <c r="H17" s="8">
        <f t="shared" si="2"/>
        <v>21158</v>
      </c>
      <c r="I17" s="8">
        <f t="shared" si="0"/>
        <v>21158</v>
      </c>
      <c r="J17" s="8">
        <f t="shared" si="1"/>
        <v>0</v>
      </c>
      <c r="K17" s="24"/>
      <c r="L17" s="8"/>
      <c r="M17" s="8"/>
      <c r="N17" s="8"/>
      <c r="O17" s="8"/>
      <c r="P17" s="8"/>
      <c r="Q17" s="8"/>
      <c r="R17" s="8"/>
      <c r="S17" s="8"/>
    </row>
    <row r="18" spans="1:19" s="6" customFormat="1" ht="75">
      <c r="A18" s="5">
        <v>9</v>
      </c>
      <c r="B18" s="7" t="s">
        <v>23</v>
      </c>
      <c r="C18" s="5" t="s">
        <v>20</v>
      </c>
      <c r="D18" s="17">
        <v>4.6</v>
      </c>
      <c r="E18" s="17">
        <v>0</v>
      </c>
      <c r="F18" s="24">
        <v>228630.3</v>
      </c>
      <c r="G18" s="24">
        <v>1558.8</v>
      </c>
      <c r="H18" s="8">
        <f t="shared" si="2"/>
        <v>228630.3</v>
      </c>
      <c r="I18" s="8">
        <f t="shared" si="0"/>
        <v>1558.8</v>
      </c>
      <c r="J18" s="8">
        <f t="shared" si="1"/>
        <v>-227071.5</v>
      </c>
      <c r="K18" s="24" t="s">
        <v>50</v>
      </c>
      <c r="L18" s="8"/>
      <c r="M18" s="8"/>
      <c r="N18" s="8"/>
      <c r="O18" s="8"/>
      <c r="P18" s="8"/>
      <c r="Q18" s="8"/>
      <c r="R18" s="8"/>
      <c r="S18" s="8"/>
    </row>
    <row r="19" spans="1:19" s="6" customFormat="1" ht="45">
      <c r="A19" s="5">
        <v>10</v>
      </c>
      <c r="B19" s="7" t="s">
        <v>24</v>
      </c>
      <c r="C19" s="5" t="s">
        <v>21</v>
      </c>
      <c r="D19" s="17">
        <v>5</v>
      </c>
      <c r="E19" s="17">
        <v>0</v>
      </c>
      <c r="F19" s="24">
        <v>52794.6</v>
      </c>
      <c r="G19" s="24">
        <v>782.6</v>
      </c>
      <c r="H19" s="8">
        <f t="shared" si="2"/>
        <v>52794.6</v>
      </c>
      <c r="I19" s="8">
        <f t="shared" si="0"/>
        <v>782.6</v>
      </c>
      <c r="J19" s="8">
        <f t="shared" si="1"/>
        <v>-52012</v>
      </c>
      <c r="K19" s="24" t="s">
        <v>43</v>
      </c>
      <c r="L19" s="8"/>
      <c r="M19" s="8"/>
      <c r="N19" s="8"/>
      <c r="O19" s="8"/>
      <c r="P19" s="8"/>
      <c r="Q19" s="8"/>
      <c r="R19" s="8"/>
      <c r="S19" s="8"/>
    </row>
    <row r="20" spans="1:19" s="6" customFormat="1" ht="15">
      <c r="A20" s="5">
        <v>11</v>
      </c>
      <c r="B20" s="7" t="s">
        <v>25</v>
      </c>
      <c r="C20" s="5" t="s">
        <v>26</v>
      </c>
      <c r="D20" s="17">
        <v>3</v>
      </c>
      <c r="E20" s="17">
        <v>0</v>
      </c>
      <c r="F20" s="24">
        <v>65765.2</v>
      </c>
      <c r="G20" s="24">
        <v>60675.2</v>
      </c>
      <c r="H20" s="8">
        <f t="shared" si="2"/>
        <v>65765.2</v>
      </c>
      <c r="I20" s="8">
        <f t="shared" si="0"/>
        <v>60675.2</v>
      </c>
      <c r="J20" s="8">
        <f t="shared" si="1"/>
        <v>-5090</v>
      </c>
      <c r="K20" s="24" t="s">
        <v>52</v>
      </c>
      <c r="L20" s="8"/>
      <c r="M20" s="8"/>
      <c r="N20" s="8"/>
      <c r="O20" s="8"/>
      <c r="P20" s="8"/>
      <c r="Q20" s="8"/>
      <c r="R20" s="8"/>
      <c r="S20" s="8"/>
    </row>
    <row r="21" spans="1:19" s="6" customFormat="1" ht="45">
      <c r="A21" s="5">
        <v>12</v>
      </c>
      <c r="B21" s="7" t="s">
        <v>47</v>
      </c>
      <c r="C21" s="5" t="s">
        <v>16</v>
      </c>
      <c r="D21" s="17">
        <v>40</v>
      </c>
      <c r="E21" s="17">
        <v>0</v>
      </c>
      <c r="F21" s="24">
        <v>44127.4</v>
      </c>
      <c r="G21" s="24">
        <v>0</v>
      </c>
      <c r="H21" s="8">
        <f t="shared" si="2"/>
        <v>44127.4</v>
      </c>
      <c r="I21" s="8">
        <f t="shared" si="0"/>
        <v>0</v>
      </c>
      <c r="J21" s="8">
        <f>I21-H21</f>
        <v>-44127.4</v>
      </c>
      <c r="K21" s="24" t="s">
        <v>43</v>
      </c>
      <c r="L21" s="8"/>
      <c r="M21" s="8"/>
      <c r="N21" s="8"/>
      <c r="O21" s="8"/>
      <c r="P21" s="8"/>
      <c r="Q21" s="8"/>
      <c r="R21" s="8"/>
      <c r="S21" s="8"/>
    </row>
    <row r="22" spans="1:19" s="6" customFormat="1" ht="35.25" customHeight="1">
      <c r="A22" s="5">
        <v>13</v>
      </c>
      <c r="B22" s="7" t="s">
        <v>36</v>
      </c>
      <c r="C22" s="5" t="s">
        <v>16</v>
      </c>
      <c r="D22" s="17">
        <v>19</v>
      </c>
      <c r="E22" s="17">
        <v>6</v>
      </c>
      <c r="F22" s="24">
        <v>12263.2</v>
      </c>
      <c r="G22" s="24">
        <v>598.7</v>
      </c>
      <c r="H22" s="8">
        <f t="shared" si="2"/>
        <v>12263.2</v>
      </c>
      <c r="I22" s="8">
        <f t="shared" si="0"/>
        <v>598.7</v>
      </c>
      <c r="J22" s="8">
        <f>I22-H22</f>
        <v>-11664.5</v>
      </c>
      <c r="K22" s="8"/>
      <c r="L22" s="8"/>
      <c r="M22" s="8"/>
      <c r="N22" s="8"/>
      <c r="O22" s="8"/>
      <c r="P22" s="8"/>
      <c r="Q22" s="8"/>
      <c r="R22" s="8"/>
      <c r="S22" s="8"/>
    </row>
    <row r="23" spans="1:19" s="21" customFormat="1" ht="27" customHeight="1">
      <c r="A23" s="18"/>
      <c r="B23" s="19" t="s">
        <v>46</v>
      </c>
      <c r="C23" s="18"/>
      <c r="D23" s="35"/>
      <c r="E23" s="35"/>
      <c r="F23" s="36">
        <f>SUM(F10:F22)</f>
        <v>1241626.5999999999</v>
      </c>
      <c r="G23" s="36">
        <f>SUM(G10:G22)</f>
        <v>796376.6</v>
      </c>
      <c r="H23" s="20">
        <f>SUM(H10:H22)</f>
        <v>1241626.5999999999</v>
      </c>
      <c r="I23" s="20">
        <f>SUM(I10:I22)</f>
        <v>796376.6</v>
      </c>
      <c r="J23" s="20">
        <f>SUM(J10:J22)</f>
        <v>-445250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s="6" customFormat="1" ht="15">
      <c r="A24" s="5"/>
      <c r="B24" s="22" t="s">
        <v>27</v>
      </c>
      <c r="C24" s="5"/>
      <c r="D24" s="17"/>
      <c r="E24" s="17"/>
      <c r="F24" s="24"/>
      <c r="G24" s="24"/>
      <c r="H24" s="8">
        <f>H10+H11+H12+H13+H14+H15+H20*0.492+23061+3146.1</f>
        <v>864008.6784</v>
      </c>
      <c r="I24" s="8">
        <f>I10+I11+I12+I13+I14+I15+I20*0.492+501.7</f>
        <v>741122.3984</v>
      </c>
      <c r="J24" s="8">
        <f t="shared" si="1"/>
        <v>-122886.28000000003</v>
      </c>
      <c r="K24" s="38" t="s">
        <v>53</v>
      </c>
      <c r="L24" s="8"/>
      <c r="M24" s="8"/>
      <c r="N24" s="8"/>
      <c r="O24" s="8"/>
      <c r="P24" s="8"/>
      <c r="Q24" s="8"/>
      <c r="R24" s="8"/>
      <c r="S24" s="8"/>
    </row>
    <row r="25" spans="1:19" s="6" customFormat="1" ht="15">
      <c r="A25" s="5"/>
      <c r="B25" s="22" t="s">
        <v>28</v>
      </c>
      <c r="C25" s="5"/>
      <c r="D25" s="17"/>
      <c r="E25" s="17"/>
      <c r="F25" s="24"/>
      <c r="G25" s="24"/>
      <c r="H25" s="8">
        <f>H16+H17+H18+H19+H20*0.508+21066.4+9117.1</f>
        <v>377617.92159999994</v>
      </c>
      <c r="I25" s="8">
        <f>I16+I17+I18+I19+I20*0.508+97</f>
        <v>55254.2016</v>
      </c>
      <c r="J25" s="8">
        <f t="shared" si="1"/>
        <v>-322363.72</v>
      </c>
      <c r="K25" s="39"/>
      <c r="L25" s="8"/>
      <c r="M25" s="8"/>
      <c r="N25" s="8"/>
      <c r="O25" s="8"/>
      <c r="P25" s="8"/>
      <c r="Q25" s="8"/>
      <c r="R25" s="8"/>
      <c r="S25" s="8"/>
    </row>
    <row r="26" spans="1:19" s="6" customFormat="1" ht="15">
      <c r="A26" s="15"/>
      <c r="B26" s="23"/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19" s="6" customFormat="1" ht="15">
      <c r="B27" s="14" t="s">
        <v>40</v>
      </c>
      <c r="F27" s="10"/>
      <c r="G27" s="12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2:19" s="6" customFormat="1" ht="15">
      <c r="B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6" customFormat="1" ht="30">
      <c r="A29" s="5">
        <v>1</v>
      </c>
      <c r="B29" s="7" t="s">
        <v>39</v>
      </c>
      <c r="C29" s="27"/>
      <c r="D29" s="28"/>
      <c r="E29" s="29"/>
      <c r="F29" s="24">
        <v>408455.8</v>
      </c>
      <c r="G29" s="24">
        <v>408455.8</v>
      </c>
      <c r="H29" s="8"/>
      <c r="I29" s="8"/>
      <c r="J29" s="8"/>
      <c r="K29" s="8"/>
      <c r="L29" s="24">
        <v>408455.8</v>
      </c>
      <c r="M29" s="24">
        <v>408455.8</v>
      </c>
      <c r="N29" s="8"/>
      <c r="O29" s="8"/>
      <c r="P29" s="8"/>
      <c r="Q29" s="8"/>
      <c r="R29" s="8"/>
      <c r="S29" s="8"/>
    </row>
    <row r="30" spans="1:19" s="6" customFormat="1" ht="45">
      <c r="A30" s="25">
        <v>2</v>
      </c>
      <c r="B30" s="7" t="s">
        <v>51</v>
      </c>
      <c r="C30" s="27"/>
      <c r="D30" s="28"/>
      <c r="E30" s="29"/>
      <c r="F30" s="24">
        <v>904463.7</v>
      </c>
      <c r="G30" s="24">
        <v>904463.7</v>
      </c>
      <c r="H30" s="8"/>
      <c r="I30" s="8"/>
      <c r="J30" s="8"/>
      <c r="K30" s="8"/>
      <c r="L30" s="24">
        <v>904463.7</v>
      </c>
      <c r="M30" s="24">
        <v>904463.7</v>
      </c>
      <c r="N30" s="8"/>
      <c r="O30" s="8"/>
      <c r="P30" s="8"/>
      <c r="Q30" s="8"/>
      <c r="R30" s="8"/>
      <c r="S30" s="8"/>
    </row>
    <row r="31" spans="1:19" s="21" customFormat="1" ht="14.25">
      <c r="A31" s="18"/>
      <c r="B31" s="37" t="s">
        <v>34</v>
      </c>
      <c r="C31" s="30"/>
      <c r="D31" s="31"/>
      <c r="E31" s="32"/>
      <c r="F31" s="20">
        <f>SUM(F29:F30)</f>
        <v>1312919.5</v>
      </c>
      <c r="G31" s="20">
        <f>SUM(G29:G30)</f>
        <v>1312919.5</v>
      </c>
      <c r="H31" s="20"/>
      <c r="I31" s="20"/>
      <c r="J31" s="20"/>
      <c r="K31" s="20"/>
      <c r="L31" s="20">
        <f>SUM(L29:L30)</f>
        <v>1312919.5</v>
      </c>
      <c r="M31" s="20">
        <f>SUM(M29:M30)</f>
        <v>1312919.5</v>
      </c>
      <c r="N31" s="20"/>
      <c r="O31" s="20"/>
      <c r="P31" s="20"/>
      <c r="Q31" s="20"/>
      <c r="R31" s="20"/>
      <c r="S31" s="20"/>
    </row>
    <row r="32" spans="2:19" s="6" customFormat="1" ht="15">
      <c r="B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2:19" s="6" customFormat="1" ht="15">
      <c r="B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2:19" s="6" customFormat="1" ht="15">
      <c r="B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2:19" s="6" customFormat="1" ht="15">
      <c r="B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2:19" s="6" customFormat="1" ht="15">
      <c r="B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2:19" s="6" customFormat="1" ht="15">
      <c r="B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2:19" s="6" customFormat="1" ht="15">
      <c r="B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2:19" s="6" customFormat="1" ht="15">
      <c r="B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2:19" s="6" customFormat="1" ht="15">
      <c r="B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19" s="6" customFormat="1" ht="15">
      <c r="B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2:19" s="6" customFormat="1" ht="15">
      <c r="B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6:19" s="6" customFormat="1" ht="15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6:19" s="6" customFormat="1" ht="15"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6:19" s="6" customFormat="1" ht="15"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6:19" s="6" customFormat="1" ht="15"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6:19" s="6" customFormat="1" ht="15"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6:19" s="6" customFormat="1" ht="15"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6:19" s="6" customFormat="1" ht="15"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6:19" s="6" customFormat="1" ht="15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6:19" s="6" customFormat="1" ht="15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6:19" s="6" customFormat="1" ht="15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6:19" ht="1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6:19" ht="1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6:19" ht="1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6:19" ht="15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6:19" ht="1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</sheetData>
  <sheetProtection/>
  <mergeCells count="14">
    <mergeCell ref="H8:K8"/>
    <mergeCell ref="L8:O8"/>
    <mergeCell ref="C30:E30"/>
    <mergeCell ref="K24:K25"/>
    <mergeCell ref="P8:Q8"/>
    <mergeCell ref="R8:S8"/>
    <mergeCell ref="C29:E29"/>
    <mergeCell ref="C31:E31"/>
    <mergeCell ref="A7:S7"/>
    <mergeCell ref="A8:A9"/>
    <mergeCell ref="B8:B9"/>
    <mergeCell ref="C8:C9"/>
    <mergeCell ref="D8:E8"/>
    <mergeCell ref="F8:G8"/>
  </mergeCells>
  <printOptions/>
  <pageMargins left="0" right="0" top="0.7874015748031497" bottom="0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Пасечникова</dc:creator>
  <cp:keywords/>
  <dc:description/>
  <cp:lastModifiedBy>Галактионова</cp:lastModifiedBy>
  <cp:lastPrinted>2019-06-14T08:17:02Z</cp:lastPrinted>
  <dcterms:created xsi:type="dcterms:W3CDTF">2016-06-15T05:55:27Z</dcterms:created>
  <dcterms:modified xsi:type="dcterms:W3CDTF">2019-12-12T13:10:27Z</dcterms:modified>
  <cp:category/>
  <cp:version/>
  <cp:contentType/>
  <cp:contentStatus/>
</cp:coreProperties>
</file>